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75" windowWidth="11595" windowHeight="8385" firstSheet="2" activeTab="5"/>
  </bookViews>
  <sheets>
    <sheet name="Licences" sheetId="5" state="hidden" r:id="rId1"/>
    <sheet name="Masters" sheetId="3" state="hidden" r:id="rId2"/>
    <sheet name="Licences " sheetId="6" r:id="rId3"/>
    <sheet name="Masters " sheetId="7" r:id="rId4"/>
    <sheet name="Enseignants" sheetId="8" r:id="rId5"/>
    <sheet name="étés Licence" sheetId="10" r:id="rId6"/>
    <sheet name="Arétés Master" sheetId="11" r:id="rId7"/>
  </sheets>
  <calcPr calcId="144525"/>
</workbook>
</file>

<file path=xl/calcChain.xml><?xml version="1.0" encoding="utf-8"?>
<calcChain xmlns="http://schemas.openxmlformats.org/spreadsheetml/2006/main">
  <c r="M15" i="8" l="1"/>
  <c r="K19" i="8"/>
  <c r="J19" i="8"/>
  <c r="I19" i="8"/>
  <c r="H19" i="8"/>
  <c r="G19" i="8"/>
  <c r="F19" i="8"/>
  <c r="E19" i="8"/>
  <c r="D19" i="8"/>
  <c r="C19" i="8"/>
  <c r="B19" i="8"/>
  <c r="M18" i="8"/>
  <c r="L18" i="8"/>
  <c r="M17" i="8"/>
  <c r="L17" i="8"/>
  <c r="M16" i="8"/>
  <c r="L16" i="8"/>
  <c r="L15" i="8"/>
  <c r="M14" i="8"/>
  <c r="L14" i="8"/>
  <c r="M13" i="8"/>
  <c r="L13" i="8"/>
  <c r="N73" i="3"/>
  <c r="M73" i="3"/>
  <c r="L73" i="3"/>
  <c r="N84" i="5"/>
  <c r="M84" i="5"/>
  <c r="L84" i="5"/>
  <c r="L30" i="3"/>
  <c r="L28" i="3"/>
  <c r="L20" i="3"/>
  <c r="M23" i="3"/>
  <c r="L23" i="3"/>
  <c r="N23" i="3"/>
  <c r="M29" i="3"/>
  <c r="L29" i="3"/>
  <c r="N29" i="3"/>
  <c r="M19" i="3"/>
  <c r="L19" i="3"/>
  <c r="N19" i="3"/>
  <c r="M21" i="3"/>
  <c r="L21" i="3"/>
  <c r="N21" i="3"/>
  <c r="M17" i="3"/>
  <c r="L17" i="3"/>
  <c r="N17" i="3"/>
  <c r="M31" i="3"/>
  <c r="L31" i="3"/>
  <c r="N31" i="3"/>
  <c r="M26" i="3"/>
  <c r="L26" i="3"/>
  <c r="L33" i="3" s="1"/>
  <c r="N26" i="3"/>
  <c r="M28" i="3"/>
  <c r="N28" i="3"/>
  <c r="M32" i="3"/>
  <c r="L32" i="3"/>
  <c r="N32" i="3"/>
  <c r="M18" i="3"/>
  <c r="L18" i="3"/>
  <c r="N18" i="3"/>
  <c r="N30" i="3"/>
  <c r="M30" i="3"/>
  <c r="N20" i="3"/>
  <c r="M20" i="3"/>
  <c r="N24" i="3"/>
  <c r="M24" i="3"/>
  <c r="M33" i="3" s="1"/>
  <c r="L24" i="3"/>
  <c r="N32" i="5"/>
  <c r="N31" i="5"/>
  <c r="N29" i="5"/>
  <c r="N26" i="5"/>
  <c r="N23" i="5"/>
  <c r="N20" i="5"/>
  <c r="N33" i="5" s="1"/>
  <c r="M88" i="5"/>
  <c r="M91" i="5"/>
  <c r="M94" i="5"/>
  <c r="M96" i="5"/>
  <c r="M95" i="5"/>
  <c r="L88" i="5"/>
  <c r="L91" i="5"/>
  <c r="L94" i="5"/>
  <c r="L95" i="5"/>
  <c r="M20" i="5"/>
  <c r="M23" i="5"/>
  <c r="M33" i="5" s="1"/>
  <c r="M26" i="5"/>
  <c r="M29" i="5"/>
  <c r="M31" i="5"/>
  <c r="M32" i="5"/>
  <c r="L20" i="5"/>
  <c r="L23" i="5"/>
  <c r="L26" i="5"/>
  <c r="L29" i="5"/>
  <c r="L31" i="5"/>
  <c r="L32" i="5"/>
  <c r="M78" i="5"/>
  <c r="M79" i="5"/>
  <c r="M82" i="5"/>
  <c r="M85" i="5"/>
  <c r="M87" i="5"/>
  <c r="L78" i="5"/>
  <c r="L79" i="5"/>
  <c r="L82" i="5"/>
  <c r="L85" i="5"/>
  <c r="L87" i="5"/>
  <c r="M71" i="5"/>
  <c r="M74" i="5"/>
  <c r="M75" i="5"/>
  <c r="M92" i="5" s="1"/>
  <c r="L71" i="5"/>
  <c r="L74" i="5"/>
  <c r="L75" i="5"/>
  <c r="L92" i="5" s="1"/>
  <c r="M62" i="5"/>
  <c r="M64" i="5"/>
  <c r="M65" i="5"/>
  <c r="M67" i="5"/>
  <c r="M68" i="5"/>
  <c r="L59" i="5"/>
  <c r="L62" i="5"/>
  <c r="L64" i="5"/>
  <c r="L65" i="5"/>
  <c r="L67" i="5"/>
  <c r="L68" i="5"/>
  <c r="M56" i="5"/>
  <c r="M59" i="5"/>
  <c r="M49" i="5"/>
  <c r="M51" i="5"/>
  <c r="M52" i="5"/>
  <c r="L49" i="5"/>
  <c r="L51" i="5"/>
  <c r="L52" i="5"/>
  <c r="L56" i="5"/>
  <c r="L72" i="5" s="1"/>
  <c r="M39" i="5"/>
  <c r="M43" i="5" s="1"/>
  <c r="M41" i="5"/>
  <c r="M42" i="5"/>
  <c r="M46" i="5"/>
  <c r="M53" i="5" s="1"/>
  <c r="L39" i="5"/>
  <c r="L41" i="5"/>
  <c r="L42" i="5"/>
  <c r="L46" i="5"/>
  <c r="L53" i="5" s="1"/>
  <c r="M36" i="5"/>
  <c r="L36" i="5"/>
  <c r="L43" i="5"/>
  <c r="M13" i="5"/>
  <c r="M17" i="5" s="1"/>
  <c r="M15" i="5"/>
  <c r="M16" i="5"/>
  <c r="L13" i="5"/>
  <c r="L15" i="5"/>
  <c r="L16" i="5"/>
  <c r="M10" i="5"/>
  <c r="L10" i="5"/>
  <c r="M36" i="3"/>
  <c r="M37" i="3"/>
  <c r="M38" i="3"/>
  <c r="M41" i="3"/>
  <c r="M54" i="3" s="1"/>
  <c r="M42" i="3"/>
  <c r="M43" i="3"/>
  <c r="M44" i="3"/>
  <c r="M45" i="3"/>
  <c r="M46" i="3"/>
  <c r="M48" i="3"/>
  <c r="M49" i="3"/>
  <c r="M50" i="3"/>
  <c r="M51" i="3"/>
  <c r="M52" i="3"/>
  <c r="M53" i="3"/>
  <c r="M56" i="3"/>
  <c r="M57" i="3"/>
  <c r="M74" i="3" s="1"/>
  <c r="M58" i="3"/>
  <c r="M59" i="3"/>
  <c r="M60" i="3"/>
  <c r="M61" i="3"/>
  <c r="M62" i="3"/>
  <c r="M63" i="3"/>
  <c r="M64" i="3"/>
  <c r="M65" i="3"/>
  <c r="M66" i="3"/>
  <c r="M69" i="3"/>
  <c r="M71" i="3"/>
  <c r="M76" i="3"/>
  <c r="M79" i="3"/>
  <c r="L36" i="3"/>
  <c r="L37" i="3"/>
  <c r="L38" i="3"/>
  <c r="L39" i="3" s="1"/>
  <c r="L41" i="3"/>
  <c r="L54" i="3" s="1"/>
  <c r="L42" i="3"/>
  <c r="L43" i="3"/>
  <c r="L44" i="3"/>
  <c r="L45" i="3"/>
  <c r="L46" i="3"/>
  <c r="L48" i="3"/>
  <c r="L49" i="3"/>
  <c r="L50" i="3"/>
  <c r="L51" i="3"/>
  <c r="L52" i="3"/>
  <c r="L53" i="3"/>
  <c r="L56" i="3"/>
  <c r="L57" i="3"/>
  <c r="L58" i="3"/>
  <c r="L59" i="3"/>
  <c r="L60" i="3"/>
  <c r="L61" i="3"/>
  <c r="L62" i="3"/>
  <c r="L63" i="3"/>
  <c r="L64" i="3"/>
  <c r="L65" i="3"/>
  <c r="L66" i="3"/>
  <c r="L69" i="3"/>
  <c r="L71" i="3"/>
  <c r="L76" i="3"/>
  <c r="L79" i="3"/>
  <c r="M35" i="3"/>
  <c r="L35" i="3"/>
  <c r="L10" i="3"/>
  <c r="L13" i="3"/>
  <c r="L14" i="3"/>
  <c r="M10" i="3"/>
  <c r="M13" i="3"/>
  <c r="M14" i="3"/>
  <c r="M9" i="3"/>
  <c r="L9" i="3"/>
  <c r="L15" i="3" s="1"/>
  <c r="L80" i="3" s="1"/>
  <c r="N51" i="3"/>
  <c r="N49" i="3"/>
  <c r="N46" i="3"/>
  <c r="N42" i="3"/>
  <c r="N53" i="3"/>
  <c r="N44" i="3"/>
  <c r="N52" i="3"/>
  <c r="N43" i="3"/>
  <c r="N41" i="3"/>
  <c r="N54" i="3" s="1"/>
  <c r="N50" i="3"/>
  <c r="N45" i="3"/>
  <c r="N48" i="3"/>
  <c r="N49" i="5"/>
  <c r="N46" i="5"/>
  <c r="N51" i="5"/>
  <c r="N52" i="5"/>
  <c r="N76" i="3"/>
  <c r="N79" i="3" s="1"/>
  <c r="N88" i="5"/>
  <c r="N85" i="5"/>
  <c r="N79" i="5"/>
  <c r="N91" i="5"/>
  <c r="N82" i="5"/>
  <c r="N87" i="5"/>
  <c r="N78" i="5"/>
  <c r="N75" i="5"/>
  <c r="N74" i="5"/>
  <c r="N92" i="5" s="1"/>
  <c r="N64" i="5"/>
  <c r="N67" i="5"/>
  <c r="N59" i="5"/>
  <c r="N71" i="5"/>
  <c r="N68" i="5"/>
  <c r="N62" i="5"/>
  <c r="N56" i="5"/>
  <c r="N72" i="5" s="1"/>
  <c r="N65" i="5"/>
  <c r="N71" i="3"/>
  <c r="N69" i="3"/>
  <c r="N59" i="3"/>
  <c r="N61" i="3"/>
  <c r="N57" i="3"/>
  <c r="N63" i="3"/>
  <c r="N65" i="3"/>
  <c r="N58" i="3"/>
  <c r="N66" i="3"/>
  <c r="N60" i="3"/>
  <c r="N56" i="3"/>
  <c r="N74" i="3" s="1"/>
  <c r="N62" i="3"/>
  <c r="N64" i="3"/>
  <c r="N95" i="5"/>
  <c r="N94" i="5"/>
  <c r="N96" i="5"/>
  <c r="N38" i="3"/>
  <c r="N37" i="3"/>
  <c r="N36" i="3"/>
  <c r="N39" i="3"/>
  <c r="N35" i="3"/>
  <c r="N39" i="5"/>
  <c r="N36" i="5"/>
  <c r="N43" i="5"/>
  <c r="N42" i="5"/>
  <c r="N41" i="5"/>
  <c r="N14" i="3"/>
  <c r="N13" i="3"/>
  <c r="N13" i="5"/>
  <c r="N10" i="5"/>
  <c r="N17" i="5" s="1"/>
  <c r="N97" i="5" s="1"/>
  <c r="N16" i="5"/>
  <c r="N15" i="5"/>
  <c r="N10" i="3"/>
  <c r="N9" i="3"/>
  <c r="N15" i="3"/>
  <c r="L96" i="5"/>
  <c r="M15" i="3"/>
  <c r="N53" i="5"/>
  <c r="L33" i="5"/>
  <c r="L74" i="3"/>
  <c r="L17" i="5"/>
  <c r="L97" i="5" s="1"/>
  <c r="N33" i="3"/>
  <c r="N80" i="3" s="1"/>
  <c r="M39" i="3"/>
  <c r="M72" i="5"/>
  <c r="M97" i="5" l="1"/>
  <c r="M80" i="3"/>
  <c r="N17" i="8"/>
  <c r="N15" i="8"/>
  <c r="J20" i="8"/>
  <c r="H20" i="8"/>
  <c r="N14" i="8"/>
  <c r="F20" i="8"/>
  <c r="N18" i="8"/>
  <c r="M19" i="8"/>
  <c r="D20" i="8"/>
  <c r="N16" i="8"/>
  <c r="N13" i="8"/>
  <c r="B20" i="8"/>
  <c r="L19" i="8"/>
  <c r="L20" i="8" l="1"/>
  <c r="N19" i="8"/>
</calcChain>
</file>

<file path=xl/sharedStrings.xml><?xml version="1.0" encoding="utf-8"?>
<sst xmlns="http://schemas.openxmlformats.org/spreadsheetml/2006/main" count="630" uniqueCount="286">
  <si>
    <t>Total</t>
  </si>
  <si>
    <t>EFFECTIFS INSCRITS EN GRADUATION</t>
  </si>
  <si>
    <t>Département</t>
  </si>
  <si>
    <t>Electronique</t>
  </si>
  <si>
    <t>Année Universitaire 2013/2014</t>
  </si>
  <si>
    <t>UNIVERSITE  CONSTANTINE 1</t>
  </si>
  <si>
    <t>Masters</t>
  </si>
  <si>
    <t>Spécialité</t>
  </si>
  <si>
    <t>Algériens</t>
  </si>
  <si>
    <t>Etrangers</t>
  </si>
  <si>
    <t>Nouveaux</t>
  </si>
  <si>
    <t>Filles</t>
  </si>
  <si>
    <t>Garçons</t>
  </si>
  <si>
    <t>Répétitifs</t>
  </si>
  <si>
    <t xml:space="preserve">1ere </t>
  </si>
  <si>
    <t>Année</t>
  </si>
  <si>
    <t>2eme</t>
  </si>
  <si>
    <t>3eme</t>
  </si>
  <si>
    <t>Génie   Climatique</t>
  </si>
  <si>
    <t>Froid</t>
  </si>
  <si>
    <t>Climatisation</t>
  </si>
  <si>
    <t>Conditionnement</t>
  </si>
  <si>
    <t>d'air</t>
  </si>
  <si>
    <t>Médicale</t>
  </si>
  <si>
    <t>Automatique</t>
  </si>
  <si>
    <t>Hyperfréquence</t>
  </si>
  <si>
    <t>Télécommunication</t>
  </si>
  <si>
    <t>Electrotechnique</t>
  </si>
  <si>
    <t>Procédés et</t>
  </si>
  <si>
    <t>Traitement de</t>
  </si>
  <si>
    <t>génie Civil</t>
  </si>
  <si>
    <t>Constructions</t>
  </si>
  <si>
    <t>Civiles et</t>
  </si>
  <si>
    <t>Industrielles</t>
  </si>
  <si>
    <t>Mécanique des</t>
  </si>
  <si>
    <t>Stuctures</t>
  </si>
  <si>
    <t>Conduite des</t>
  </si>
  <si>
    <t>Projets des</t>
  </si>
  <si>
    <t>Batiments</t>
  </si>
  <si>
    <t>Génie Mécanique</t>
  </si>
  <si>
    <t>Aéronautique</t>
  </si>
  <si>
    <t>Génie</t>
  </si>
  <si>
    <t>Thermique et</t>
  </si>
  <si>
    <t>Energétique</t>
  </si>
  <si>
    <t>Systèmes</t>
  </si>
  <si>
    <t>Energétique et</t>
  </si>
  <si>
    <t>Maintenance</t>
  </si>
  <si>
    <t>Industrielle</t>
  </si>
  <si>
    <t>Génie des Transports</t>
  </si>
  <si>
    <t>Ingénierie</t>
  </si>
  <si>
    <t>Transports</t>
  </si>
  <si>
    <t xml:space="preserve">Hygiène </t>
  </si>
  <si>
    <t>et Sécurité</t>
  </si>
  <si>
    <t>S T</t>
  </si>
  <si>
    <t>Système</t>
  </si>
  <si>
    <t xml:space="preserve">Frigorifiques </t>
  </si>
  <si>
    <t>et Energies</t>
  </si>
  <si>
    <t>Renouvelable</t>
  </si>
  <si>
    <t>Climatique et</t>
  </si>
  <si>
    <t>Optique</t>
  </si>
  <si>
    <t>Microélectronique</t>
  </si>
  <si>
    <t>Electonique</t>
  </si>
  <si>
    <t>Biomédicale</t>
  </si>
  <si>
    <t xml:space="preserve">Contrôle </t>
  </si>
  <si>
    <t>des systèmes</t>
  </si>
  <si>
    <t>Génie logistique</t>
  </si>
  <si>
    <t xml:space="preserve">Systèmes de </t>
  </si>
  <si>
    <t xml:space="preserve"> Communication</t>
  </si>
  <si>
    <t xml:space="preserve"> Industrielle et</t>
  </si>
  <si>
    <t>Humaine</t>
  </si>
  <si>
    <t>Transformation de</t>
  </si>
  <si>
    <t>l'Energie Electrique</t>
  </si>
  <si>
    <t>Génie Civil</t>
  </si>
  <si>
    <t>Voies et Ouvrages</t>
  </si>
  <si>
    <t>d'Art</t>
  </si>
  <si>
    <t>Géotechnique</t>
  </si>
  <si>
    <t>Maitrise</t>
  </si>
  <si>
    <t>pour la</t>
  </si>
  <si>
    <t xml:space="preserve"> Télécommunications</t>
  </si>
  <si>
    <t>Réseaux Electriques</t>
  </si>
  <si>
    <t>Automobile</t>
  </si>
  <si>
    <t>Gestion et</t>
  </si>
  <si>
    <t>Matatériaux</t>
  </si>
  <si>
    <t xml:space="preserve">Conception </t>
  </si>
  <si>
    <t>Parasismique</t>
  </si>
  <si>
    <t>Construction</t>
  </si>
  <si>
    <t>Mécanique</t>
  </si>
  <si>
    <t>Transport</t>
  </si>
  <si>
    <t>des risques</t>
  </si>
  <si>
    <t>des transports</t>
  </si>
  <si>
    <t>Hydrocarbures</t>
  </si>
  <si>
    <t xml:space="preserve">Transports et </t>
  </si>
  <si>
    <t>Distribution des</t>
  </si>
  <si>
    <t>Traction</t>
  </si>
  <si>
    <t>Electrique</t>
  </si>
  <si>
    <t xml:space="preserve">Maintenance des </t>
  </si>
  <si>
    <t>Moyens de</t>
  </si>
  <si>
    <t>et Calcule des</t>
  </si>
  <si>
    <t xml:space="preserve">Chauffage et  </t>
  </si>
  <si>
    <t>Tronc</t>
  </si>
  <si>
    <t>Commun</t>
  </si>
  <si>
    <t>Structures et</t>
  </si>
  <si>
    <t>Conduite des projets</t>
  </si>
  <si>
    <t>des batiments</t>
  </si>
  <si>
    <t>Génie thermique</t>
  </si>
  <si>
    <t>et energétique</t>
  </si>
  <si>
    <t>et Industriels</t>
  </si>
  <si>
    <t>Systèmes energétiques</t>
  </si>
  <si>
    <t xml:space="preserve">Chauffage et </t>
  </si>
  <si>
    <t>Maitrise des</t>
  </si>
  <si>
    <t xml:space="preserve">  Risques Industriels</t>
  </si>
  <si>
    <t>Réseaux et</t>
  </si>
  <si>
    <t>Génie Climatique</t>
  </si>
  <si>
    <t>Année Universitaire 2013/2014    Licences</t>
  </si>
  <si>
    <t>Systèmes Energétiques</t>
  </si>
  <si>
    <t>F</t>
  </si>
  <si>
    <t>Production</t>
  </si>
  <si>
    <t xml:space="preserve">Génie Climatique </t>
  </si>
  <si>
    <t>Hygiène et   Sécurité Industrielle A</t>
  </si>
  <si>
    <t>Electronique    A</t>
  </si>
  <si>
    <t>Automatique    A</t>
  </si>
  <si>
    <t>Electrotechnique   A</t>
  </si>
  <si>
    <t>Génie Civil  A</t>
  </si>
  <si>
    <t>Aéronautique    A</t>
  </si>
  <si>
    <t>Génie Climatique A</t>
  </si>
  <si>
    <t>Conduite des Projets de Batiments P</t>
  </si>
  <si>
    <t>Télécommunications     A</t>
  </si>
  <si>
    <t>Hygiène et Sécurité Industrielle</t>
  </si>
  <si>
    <t>Génie Biomédical       A</t>
  </si>
  <si>
    <t>Electromécanique</t>
  </si>
  <si>
    <t>Travaux Publics</t>
  </si>
  <si>
    <t xml:space="preserve"> Energétique    A</t>
  </si>
  <si>
    <t>Construction Mécanique   A</t>
  </si>
  <si>
    <t>Ingénierie des transports    A</t>
  </si>
  <si>
    <t>Conduite des projets de Batiment P</t>
  </si>
  <si>
    <t>Filiéres</t>
  </si>
  <si>
    <t>Génie Biomédical</t>
  </si>
  <si>
    <t>Télécommunications</t>
  </si>
  <si>
    <t xml:space="preserve">Electrotechnique </t>
  </si>
  <si>
    <t xml:space="preserve">Génie Civil </t>
  </si>
  <si>
    <t xml:space="preserve">Aéronautique </t>
  </si>
  <si>
    <t>Ingénierie des Transports</t>
  </si>
  <si>
    <t xml:space="preserve">Hygiène et   Sécurité Industrielle </t>
  </si>
  <si>
    <t>Energies Renouvelables</t>
  </si>
  <si>
    <t xml:space="preserve"> Génie Civil</t>
  </si>
  <si>
    <t xml:space="preserve">Université Frères Mentouri Constantine  1 </t>
  </si>
  <si>
    <r>
      <t>جامعة الإخوة منتوري قسنطـينة</t>
    </r>
    <r>
      <rPr>
        <b/>
        <sz val="11"/>
        <color indexed="8"/>
        <rFont val="Calibri"/>
        <family val="2"/>
      </rPr>
      <t xml:space="preserve"> </t>
    </r>
  </si>
  <si>
    <t>MCIL  Ingénierie Mécanique  A FRN</t>
  </si>
  <si>
    <t>Dpts</t>
  </si>
  <si>
    <t xml:space="preserve"> </t>
  </si>
  <si>
    <t xml:space="preserve"> Faculté des Sciences de la Technologie</t>
  </si>
  <si>
    <t>كلية علوم التكنولوجيا</t>
  </si>
  <si>
    <t xml:space="preserve">  </t>
  </si>
  <si>
    <t>Electromécanique A</t>
  </si>
  <si>
    <t>Travaux Publics A</t>
  </si>
  <si>
    <t>Ingénierie Automobile   FRN   P</t>
  </si>
  <si>
    <t xml:space="preserve"> Maintenance Industrielle A</t>
  </si>
  <si>
    <t>Traction Electrique    FRN P</t>
  </si>
  <si>
    <t>Transport et  Logistique  FRN P</t>
  </si>
  <si>
    <t xml:space="preserve">Structures Aéronautiques  A  </t>
  </si>
  <si>
    <t>Propulsions Aéronautiques A</t>
  </si>
  <si>
    <t>Maintenance Industrielle   A</t>
  </si>
  <si>
    <t>Ingénierie Mécanique(MCIL)A</t>
  </si>
  <si>
    <t>Technologie de  Soudage P</t>
  </si>
  <si>
    <t xml:space="preserve">Construction Mécanique   A  </t>
  </si>
  <si>
    <t xml:space="preserve">Energétique  A  </t>
  </si>
  <si>
    <t xml:space="preserve"> Industriels   P</t>
  </si>
  <si>
    <t xml:space="preserve">Ingénierie Automobile P    </t>
  </si>
  <si>
    <t>Voies et Ouvrages d'Art A</t>
  </si>
  <si>
    <t>Structures  A</t>
  </si>
  <si>
    <t>Instrumentation Biomédicale A</t>
  </si>
  <si>
    <t>Réseaux et Télécommunications A</t>
  </si>
  <si>
    <t>Instrumentation A</t>
  </si>
  <si>
    <t>Energies Renouvelables  en Mécanique A</t>
  </si>
  <si>
    <t xml:space="preserve">Génie Climatique A </t>
  </si>
  <si>
    <t>Electrotechnique  Industrielle A</t>
  </si>
  <si>
    <t>Réseaux Electriques   A</t>
  </si>
  <si>
    <t>Commandes  Electriques A</t>
  </si>
  <si>
    <t>Matériaux en Génie Civil A</t>
  </si>
  <si>
    <t>Géotechnique  A</t>
  </si>
  <si>
    <t>Constructions  Métalliques et Mixtes A</t>
  </si>
  <si>
    <t>Microélectronique A</t>
  </si>
  <si>
    <t xml:space="preserve">Systèmes de télécommunicationsA </t>
  </si>
  <si>
    <t>Hygiène et Sécurité Industrielle A</t>
  </si>
  <si>
    <t xml:space="preserve"> Management et Ingénierie de la Maintenance des Systèmes de Transport A</t>
  </si>
  <si>
    <t xml:space="preserve">Management des Risques et Environnement  P   </t>
  </si>
  <si>
    <t>Traction Electrique   A</t>
  </si>
  <si>
    <t>Ingénierie des Transports et Logistique A</t>
  </si>
  <si>
    <t>Transports et Distribution des Hydrocarbures A</t>
  </si>
  <si>
    <t>Chauffage et Conditionnement d'air P</t>
  </si>
  <si>
    <t xml:space="preserve">Université des frères Mentouri  Constantine </t>
  </si>
  <si>
    <t xml:space="preserve"> Faculté des Sciences  de la Technologie </t>
  </si>
  <si>
    <t>Départements/Grades/Sexes</t>
  </si>
  <si>
    <t>Professeurs</t>
  </si>
  <si>
    <t>MC A</t>
  </si>
  <si>
    <t>MC B</t>
  </si>
  <si>
    <t>MA A</t>
  </si>
  <si>
    <t>MA B</t>
  </si>
  <si>
    <t>Global</t>
  </si>
  <si>
    <t>M</t>
  </si>
  <si>
    <t>Génie du Transport</t>
  </si>
  <si>
    <t xml:space="preserve">ENSEIGNANTS     2020/2021  </t>
  </si>
  <si>
    <t>Procédés et traitement de l'Energie Electrique FRN     Prof</t>
  </si>
  <si>
    <t>Licences  Habilitées à UC1</t>
  </si>
  <si>
    <t>Arrêtés Licences  UMC1</t>
  </si>
  <si>
    <t>Filières</t>
  </si>
  <si>
    <t>Licences ST</t>
  </si>
  <si>
    <t>Arrêtés</t>
  </si>
  <si>
    <t>OBSERVATIONS</t>
  </si>
  <si>
    <t>N° 711 du 05 Août 2015</t>
  </si>
  <si>
    <t>RAS</t>
  </si>
  <si>
    <t>Chauffage et Conditionnement d'air     P</t>
  </si>
  <si>
    <t>N°1060 du 09  Août 2016 complètant l'annexe de l'arrêté N° 711 du 05 Août 2015</t>
  </si>
  <si>
    <t xml:space="preserve">Génie Biomédical </t>
  </si>
  <si>
    <t xml:space="preserve">Télécommunications </t>
  </si>
  <si>
    <t>Réseaux et Télécommunications  P</t>
  </si>
  <si>
    <t>Procédés et traitement de l'Energie Electrique FRN  P</t>
  </si>
  <si>
    <t>N°835 du 27 juillet 2017</t>
  </si>
  <si>
    <t>FRN PAPS(835) et non 1060</t>
  </si>
  <si>
    <t>Procédés et traitement de l'Energie Electrique  P</t>
  </si>
  <si>
    <t>Ancien Programme(1060)</t>
  </si>
  <si>
    <t xml:space="preserve"> Génie Civil </t>
  </si>
  <si>
    <t>Travaux Publics  A</t>
  </si>
  <si>
    <t xml:space="preserve">Systèmes Energétiques Industriels    P  </t>
  </si>
  <si>
    <t>N°1034 du 13 Octobre 2015</t>
  </si>
  <si>
    <t>Ingénierie Automobile     P</t>
  </si>
  <si>
    <t>Maintenance Industrielle A</t>
  </si>
  <si>
    <t xml:space="preserve"> Génie des Transports</t>
  </si>
  <si>
    <t>FRN Transports et  Distribution des Hydrocarbures    A</t>
  </si>
  <si>
    <t>PAPS Traction Electrique    FRN P</t>
  </si>
  <si>
    <t>COFFEE  Transport et  Logistique  FRN P</t>
  </si>
  <si>
    <t>FRN  Ingénierie des transports    A</t>
  </si>
  <si>
    <t>N° 1048 du 13 Octobre 2015</t>
  </si>
  <si>
    <t xml:space="preserve">Ingénierie de la Maintenance  des Moyens de Transport  A </t>
  </si>
  <si>
    <t>Arrêtés Masters  UMC1</t>
  </si>
  <si>
    <t>Masters Habilités à UC1</t>
  </si>
  <si>
    <t>Masters ST</t>
  </si>
  <si>
    <t>G Climatique</t>
  </si>
  <si>
    <t>N° 1209 du 09 Août 2016</t>
  </si>
  <si>
    <t>Energies Renouvelables en Mécanique</t>
  </si>
  <si>
    <t xml:space="preserve">Instrumentation </t>
  </si>
  <si>
    <t xml:space="preserve">Micro-Electronique    </t>
  </si>
  <si>
    <t>Instrumentation Biomédicale</t>
  </si>
  <si>
    <t>Automatique et Informatique Industrielle</t>
  </si>
  <si>
    <t xml:space="preserve">Systèmes en Télécommunications   </t>
  </si>
  <si>
    <t>Réseaux et Télécommunications</t>
  </si>
  <si>
    <t>Commandes Electriques</t>
  </si>
  <si>
    <t>Electrotechnique  Industrielle</t>
  </si>
  <si>
    <t xml:space="preserve">Electromécanique </t>
  </si>
  <si>
    <t>N° 752 du 26 Août 2018</t>
  </si>
  <si>
    <t xml:space="preserve">Structures </t>
  </si>
  <si>
    <t xml:space="preserve">Matériaux en Génie Civil </t>
  </si>
  <si>
    <t>Conduite des Projets de Bâtiments P</t>
  </si>
  <si>
    <t xml:space="preserve">Constructions Métalliques et Mixtes  </t>
  </si>
  <si>
    <t>Voies et Ouvrages d'Art</t>
  </si>
  <si>
    <t xml:space="preserve">Structures Aéronautiques </t>
  </si>
  <si>
    <t xml:space="preserve">Propulsion Aéronautique    </t>
  </si>
  <si>
    <t>Ingénierie Mécanique MCIL</t>
  </si>
  <si>
    <t xml:space="preserve"> Energétique   </t>
  </si>
  <si>
    <t xml:space="preserve">Construction Mécanique  </t>
  </si>
  <si>
    <t xml:space="preserve">Systèmes Energétiques Industriels    </t>
  </si>
  <si>
    <t>Technologie de Soudage</t>
  </si>
  <si>
    <t>N°752 du 26 Août 2018</t>
  </si>
  <si>
    <t xml:space="preserve">Ingénierie Automobile </t>
  </si>
  <si>
    <t xml:space="preserve">Maintenance Industrielle </t>
  </si>
  <si>
    <t>Hygiène et   Sécurité Industrielle</t>
  </si>
  <si>
    <t>Management et Ingénierie de la Maintenance des Systèmes de Transport</t>
  </si>
  <si>
    <t>N°1073 du 13 Octobre 2015</t>
  </si>
  <si>
    <t xml:space="preserve">Management des Risques et Environnement   </t>
  </si>
  <si>
    <t>Ingénierie des transports</t>
  </si>
  <si>
    <t xml:space="preserve">Transports et  Distribution des Hydrocarbures   </t>
  </si>
  <si>
    <t xml:space="preserve">Traction Electrique    </t>
  </si>
  <si>
    <t xml:space="preserve">Ingénierie des transports et Logistique </t>
  </si>
  <si>
    <t xml:space="preserve">N° 1209 du 09 Août 2016 </t>
  </si>
  <si>
    <t>N° 163 du 14/02/2021</t>
  </si>
  <si>
    <r>
      <t>N° 1209 du 09 Août 2016</t>
    </r>
    <r>
      <rPr>
        <sz val="10"/>
        <color rgb="FFFF0000"/>
        <rFont val="Arial"/>
        <family val="2"/>
      </rPr>
      <t xml:space="preserve"> N° 163 du 14/02/2021</t>
    </r>
  </si>
  <si>
    <r>
      <t xml:space="preserve">N° 1209 du 09 Août 2016 </t>
    </r>
    <r>
      <rPr>
        <sz val="10"/>
        <color rgb="FFFF0000"/>
        <rFont val="Arial"/>
        <family val="2"/>
      </rPr>
      <t>N° 163 du 14/02/2021</t>
    </r>
  </si>
  <si>
    <r>
      <t xml:space="preserve">N° 1209 du 09 Août 2016   </t>
    </r>
    <r>
      <rPr>
        <sz val="10"/>
        <color rgb="FFFF0000"/>
        <rFont val="Arial"/>
        <family val="2"/>
      </rPr>
      <t>N° 163 du 14/02/2021</t>
    </r>
  </si>
  <si>
    <t>Arrêté N°948 du 26 Novembre 2020</t>
  </si>
  <si>
    <t xml:space="preserve">Systèmes Energétiques  Industriels    P  </t>
  </si>
  <si>
    <t>Transports et Distribution des Hydrocarbures    P</t>
  </si>
  <si>
    <t>Ingénierie de la Maintenance  des Moyens de Transport  A</t>
  </si>
  <si>
    <t>Socle Commun  S T</t>
  </si>
  <si>
    <t>Génie Climati</t>
  </si>
  <si>
    <t xml:space="preserve">Ingénierie de la maintenance  P </t>
  </si>
  <si>
    <t>Automatique et Informatique Industrielle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</si>
</sst>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18"/>
      <name val="Arial"/>
      <family val="2"/>
    </font>
    <font>
      <sz val="18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b/>
      <sz val="11"/>
      <color theme="0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8"/>
      <color rgb="FF000000"/>
      <name val="Times New Roman"/>
      <family val="1"/>
    </font>
    <font>
      <sz val="10"/>
      <color rgb="FFFF0000"/>
      <name val="Arial"/>
      <family val="2"/>
    </font>
    <font>
      <b/>
      <sz val="12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b/>
      <sz val="18"/>
      <color rgb="FF000000"/>
      <name val="Times New Roman"/>
      <family val="1"/>
    </font>
    <font>
      <b/>
      <sz val="12"/>
      <name val="Arial"/>
      <family val="2"/>
    </font>
    <font>
      <sz val="11"/>
      <color rgb="FF000000"/>
      <name val="Times New Roman"/>
      <family val="1"/>
    </font>
    <font>
      <sz val="2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84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Border="1"/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9" fillId="0" borderId="1" xfId="0" applyFont="1" applyBorder="1"/>
    <xf numFmtId="0" fontId="7" fillId="2" borderId="2" xfId="0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9" fillId="0" borderId="0" xfId="0" applyFont="1" applyBorder="1"/>
    <xf numFmtId="0" fontId="10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2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4" fillId="0" borderId="0" xfId="0" applyFont="1"/>
    <xf numFmtId="0" fontId="7" fillId="0" borderId="21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3" fillId="0" borderId="29" xfId="0" applyFont="1" applyBorder="1"/>
    <xf numFmtId="0" fontId="5" fillId="0" borderId="29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7" fillId="0" borderId="30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18" fillId="5" borderId="31" xfId="0" applyFont="1" applyFill="1" applyBorder="1" applyAlignment="1">
      <alignment horizontal="center" vertical="center"/>
    </xf>
    <xf numFmtId="0" fontId="18" fillId="5" borderId="43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0" fillId="0" borderId="51" xfId="0" applyBorder="1"/>
    <xf numFmtId="0" fontId="7" fillId="0" borderId="52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0" fillId="0" borderId="54" xfId="0" applyBorder="1"/>
    <xf numFmtId="0" fontId="7" fillId="0" borderId="55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29" xfId="0" applyBorder="1"/>
    <xf numFmtId="0" fontId="12" fillId="0" borderId="0" xfId="0" applyFont="1" applyBorder="1" applyAlignment="1">
      <alignment horizontal="center"/>
    </xf>
    <xf numFmtId="0" fontId="0" fillId="0" borderId="0" xfId="0" applyBorder="1"/>
    <xf numFmtId="0" fontId="16" fillId="0" borderId="0" xfId="0" applyFont="1" applyAlignment="1">
      <alignment readingOrder="2"/>
    </xf>
    <xf numFmtId="0" fontId="7" fillId="0" borderId="57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11" fontId="7" fillId="4" borderId="57" xfId="0" applyNumberFormat="1" applyFont="1" applyFill="1" applyBorder="1" applyAlignment="1">
      <alignment horizontal="center" vertical="center"/>
    </xf>
    <xf numFmtId="11" fontId="7" fillId="4" borderId="61" xfId="0" applyNumberFormat="1" applyFont="1" applyFill="1" applyBorder="1" applyAlignment="1">
      <alignment horizontal="center" vertical="center"/>
    </xf>
    <xf numFmtId="11" fontId="7" fillId="4" borderId="62" xfId="0" applyNumberFormat="1" applyFont="1" applyFill="1" applyBorder="1" applyAlignment="1">
      <alignment horizontal="center" vertical="center"/>
    </xf>
    <xf numFmtId="11" fontId="7" fillId="4" borderId="49" xfId="0" applyNumberFormat="1" applyFont="1" applyFill="1" applyBorder="1" applyAlignment="1">
      <alignment vertical="center"/>
    </xf>
    <xf numFmtId="11" fontId="7" fillId="3" borderId="63" xfId="0" applyNumberFormat="1" applyFont="1" applyFill="1" applyBorder="1" applyAlignment="1">
      <alignment horizontal="center" vertical="center"/>
    </xf>
    <xf numFmtId="11" fontId="7" fillId="3" borderId="52" xfId="0" applyNumberFormat="1" applyFont="1" applyFill="1" applyBorder="1" applyAlignment="1">
      <alignment horizontal="center" vertical="center"/>
    </xf>
    <xf numFmtId="11" fontId="7" fillId="3" borderId="62" xfId="0" applyNumberFormat="1" applyFont="1" applyFill="1" applyBorder="1" applyAlignment="1">
      <alignment horizontal="center" vertical="center"/>
    </xf>
    <xf numFmtId="0" fontId="20" fillId="0" borderId="0" xfId="0" applyFont="1"/>
    <xf numFmtId="0" fontId="7" fillId="3" borderId="49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57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62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5" fillId="3" borderId="17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4" fillId="3" borderId="60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5" fillId="3" borderId="26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0" fontId="24" fillId="6" borderId="35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8" fillId="6" borderId="5" xfId="0" applyFont="1" applyFill="1" applyBorder="1" applyAlignment="1"/>
    <xf numFmtId="0" fontId="28" fillId="6" borderId="22" xfId="0" applyFont="1" applyFill="1" applyBorder="1" applyAlignment="1"/>
    <xf numFmtId="0" fontId="28" fillId="6" borderId="6" xfId="0" applyFont="1" applyFill="1" applyBorder="1" applyAlignment="1"/>
    <xf numFmtId="0" fontId="22" fillId="0" borderId="5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22" xfId="0" applyBorder="1"/>
    <xf numFmtId="0" fontId="4" fillId="0" borderId="22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4" fillId="0" borderId="22" xfId="0" applyFont="1" applyBorder="1"/>
    <xf numFmtId="0" fontId="4" fillId="0" borderId="22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22" xfId="0" applyBorder="1" applyAlignment="1"/>
    <xf numFmtId="0" fontId="4" fillId="0" borderId="22" xfId="0" applyFont="1" applyBorder="1" applyAlignment="1"/>
    <xf numFmtId="0" fontId="2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7" fillId="7" borderId="61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11" fontId="7" fillId="4" borderId="62" xfId="0" applyNumberFormat="1" applyFont="1" applyFill="1" applyBorder="1" applyAlignment="1">
      <alignment horizontal="center" vertical="center" textRotation="90"/>
    </xf>
    <xf numFmtId="11" fontId="7" fillId="4" borderId="61" xfId="0" applyNumberFormat="1" applyFont="1" applyFill="1" applyBorder="1" applyAlignment="1">
      <alignment horizontal="center" vertical="center" textRotation="90"/>
    </xf>
    <xf numFmtId="0" fontId="7" fillId="0" borderId="48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3" borderId="48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9" xfId="0" applyFont="1" applyFill="1" applyBorder="1" applyAlignment="1">
      <alignment horizontal="center" vertical="center"/>
    </xf>
    <xf numFmtId="11" fontId="7" fillId="4" borderId="48" xfId="0" applyNumberFormat="1" applyFont="1" applyFill="1" applyBorder="1" applyAlignment="1">
      <alignment horizontal="center" vertical="center"/>
    </xf>
    <xf numFmtId="11" fontId="7" fillId="4" borderId="35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1" fontId="7" fillId="4" borderId="52" xfId="0" applyNumberFormat="1" applyFont="1" applyFill="1" applyBorder="1" applyAlignment="1">
      <alignment horizontal="center" vertical="center" textRotation="90"/>
    </xf>
    <xf numFmtId="0" fontId="2" fillId="0" borderId="59" xfId="0" applyFont="1" applyBorder="1" applyAlignment="1">
      <alignment horizontal="center" vertical="center" wrapText="1"/>
    </xf>
    <xf numFmtId="11" fontId="7" fillId="4" borderId="4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4" borderId="6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1" fontId="7" fillId="4" borderId="53" xfId="0" applyNumberFormat="1" applyFont="1" applyFill="1" applyBorder="1" applyAlignment="1">
      <alignment horizontal="center" vertical="center" textRotation="90"/>
    </xf>
    <xf numFmtId="11" fontId="7" fillId="4" borderId="56" xfId="0" applyNumberFormat="1" applyFont="1" applyFill="1" applyBorder="1" applyAlignment="1">
      <alignment horizontal="center" vertical="center" textRotation="90"/>
    </xf>
    <xf numFmtId="11" fontId="7" fillId="4" borderId="62" xfId="0" applyNumberFormat="1" applyFont="1" applyFill="1" applyBorder="1" applyAlignment="1">
      <alignment horizontal="center" vertical="center" textRotation="90"/>
    </xf>
    <xf numFmtId="11" fontId="7" fillId="4" borderId="61" xfId="0" applyNumberFormat="1" applyFont="1" applyFill="1" applyBorder="1" applyAlignment="1">
      <alignment horizontal="center" vertical="center" textRotation="90"/>
    </xf>
    <xf numFmtId="0" fontId="7" fillId="0" borderId="4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11" fontId="7" fillId="2" borderId="48" xfId="0" applyNumberFormat="1" applyFont="1" applyFill="1" applyBorder="1" applyAlignment="1">
      <alignment horizontal="center" vertical="center" textRotation="90" wrapText="1"/>
    </xf>
    <xf numFmtId="11" fontId="7" fillId="2" borderId="49" xfId="0" applyNumberFormat="1" applyFont="1" applyFill="1" applyBorder="1" applyAlignment="1">
      <alignment horizontal="center" vertical="center" textRotation="90" wrapText="1"/>
    </xf>
    <xf numFmtId="11" fontId="7" fillId="2" borderId="52" xfId="0" applyNumberFormat="1" applyFont="1" applyFill="1" applyBorder="1" applyAlignment="1">
      <alignment horizontal="center" vertical="center" textRotation="90" wrapText="1"/>
    </xf>
    <xf numFmtId="11" fontId="7" fillId="2" borderId="63" xfId="0" applyNumberFormat="1" applyFont="1" applyFill="1" applyBorder="1" applyAlignment="1">
      <alignment horizontal="center" vertical="center" textRotation="90"/>
    </xf>
    <xf numFmtId="11" fontId="7" fillId="2" borderId="62" xfId="0" applyNumberFormat="1" applyFont="1" applyFill="1" applyBorder="1" applyAlignment="1">
      <alignment horizontal="center" vertical="center" textRotation="90"/>
    </xf>
    <xf numFmtId="11" fontId="7" fillId="2" borderId="61" xfId="0" applyNumberFormat="1" applyFont="1" applyFill="1" applyBorder="1" applyAlignment="1">
      <alignment horizontal="center" vertical="center" textRotation="90"/>
    </xf>
    <xf numFmtId="0" fontId="7" fillId="2" borderId="34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59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0" borderId="5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14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textRotation="90" wrapText="1"/>
    </xf>
    <xf numFmtId="0" fontId="7" fillId="2" borderId="49" xfId="0" applyFont="1" applyFill="1" applyBorder="1" applyAlignment="1">
      <alignment horizontal="center" vertical="center" textRotation="90" wrapText="1"/>
    </xf>
    <xf numFmtId="0" fontId="7" fillId="2" borderId="52" xfId="0" applyFont="1" applyFill="1" applyBorder="1" applyAlignment="1">
      <alignment horizontal="center" vertical="center" textRotation="90" wrapText="1"/>
    </xf>
    <xf numFmtId="11" fontId="7" fillId="4" borderId="48" xfId="0" applyNumberFormat="1" applyFont="1" applyFill="1" applyBorder="1" applyAlignment="1">
      <alignment horizontal="center" vertical="center"/>
    </xf>
    <xf numFmtId="11" fontId="7" fillId="4" borderId="52" xfId="0" applyNumberFormat="1" applyFont="1" applyFill="1" applyBorder="1" applyAlignment="1">
      <alignment horizontal="center" vertical="center"/>
    </xf>
    <xf numFmtId="11" fontId="7" fillId="4" borderId="63" xfId="0" applyNumberFormat="1" applyFont="1" applyFill="1" applyBorder="1" applyAlignment="1">
      <alignment horizontal="center" vertical="center" textRotation="90" wrapText="1"/>
    </xf>
    <xf numFmtId="11" fontId="7" fillId="4" borderId="68" xfId="0" applyNumberFormat="1" applyFont="1" applyFill="1" applyBorder="1" applyAlignment="1">
      <alignment horizontal="center" vertical="center" textRotation="90" wrapText="1"/>
    </xf>
    <xf numFmtId="11" fontId="7" fillId="4" borderId="37" xfId="0" applyNumberFormat="1" applyFont="1" applyFill="1" applyBorder="1" applyAlignment="1">
      <alignment horizontal="center" vertical="center" textRotation="90" wrapText="1"/>
    </xf>
    <xf numFmtId="11" fontId="7" fillId="4" borderId="61" xfId="0" applyNumberFormat="1" applyFont="1" applyFill="1" applyBorder="1" applyAlignment="1">
      <alignment horizontal="center" vertical="center" textRotation="90" wrapText="1"/>
    </xf>
    <xf numFmtId="11" fontId="7" fillId="4" borderId="29" xfId="0" applyNumberFormat="1" applyFont="1" applyFill="1" applyBorder="1" applyAlignment="1">
      <alignment horizontal="center" vertical="center" textRotation="90" wrapText="1"/>
    </xf>
    <xf numFmtId="11" fontId="7" fillId="4" borderId="19" xfId="0" applyNumberFormat="1" applyFont="1" applyFill="1" applyBorder="1" applyAlignment="1">
      <alignment horizontal="center" vertical="center" textRotation="90" wrapText="1"/>
    </xf>
    <xf numFmtId="11" fontId="7" fillId="4" borderId="48" xfId="0" applyNumberFormat="1" applyFont="1" applyFill="1" applyBorder="1" applyAlignment="1">
      <alignment horizontal="center" vertical="center" textRotation="90" wrapText="1"/>
    </xf>
    <xf numFmtId="11" fontId="7" fillId="4" borderId="52" xfId="0" applyNumberFormat="1" applyFont="1" applyFill="1" applyBorder="1" applyAlignment="1">
      <alignment horizontal="center" vertical="center" textRotation="90" wrapText="1"/>
    </xf>
    <xf numFmtId="11" fontId="7" fillId="4" borderId="48" xfId="0" applyNumberFormat="1" applyFont="1" applyFill="1" applyBorder="1" applyAlignment="1">
      <alignment horizontal="center" vertical="center" textRotation="90"/>
    </xf>
    <xf numFmtId="11" fontId="7" fillId="4" borderId="49" xfId="0" applyNumberFormat="1" applyFont="1" applyFill="1" applyBorder="1" applyAlignment="1">
      <alignment horizontal="center" vertical="center" textRotation="90"/>
    </xf>
    <xf numFmtId="11" fontId="7" fillId="4" borderId="52" xfId="0" applyNumberFormat="1" applyFont="1" applyFill="1" applyBorder="1" applyAlignment="1">
      <alignment horizontal="center" vertical="center" textRotation="90"/>
    </xf>
    <xf numFmtId="11" fontId="7" fillId="4" borderId="63" xfId="0" applyNumberFormat="1" applyFont="1" applyFill="1" applyBorder="1" applyAlignment="1">
      <alignment horizontal="center" vertical="center" textRotation="90"/>
    </xf>
    <xf numFmtId="11" fontId="7" fillId="4" borderId="68" xfId="0" applyNumberFormat="1" applyFont="1" applyFill="1" applyBorder="1" applyAlignment="1">
      <alignment horizontal="center" vertical="center" textRotation="90"/>
    </xf>
    <xf numFmtId="11" fontId="7" fillId="4" borderId="37" xfId="0" applyNumberFormat="1" applyFont="1" applyFill="1" applyBorder="1" applyAlignment="1">
      <alignment horizontal="center" vertical="center" textRotation="90"/>
    </xf>
    <xf numFmtId="11" fontId="7" fillId="4" borderId="0" xfId="0" applyNumberFormat="1" applyFont="1" applyFill="1" applyBorder="1" applyAlignment="1">
      <alignment horizontal="center" vertical="center" textRotation="90"/>
    </xf>
    <xf numFmtId="11" fontId="7" fillId="4" borderId="38" xfId="0" applyNumberFormat="1" applyFont="1" applyFill="1" applyBorder="1" applyAlignment="1">
      <alignment horizontal="center" vertical="center" textRotation="90"/>
    </xf>
    <xf numFmtId="11" fontId="7" fillId="4" borderId="44" xfId="0" applyNumberFormat="1" applyFont="1" applyFill="1" applyBorder="1" applyAlignment="1">
      <alignment horizontal="center" vertical="center" textRotation="90"/>
    </xf>
    <xf numFmtId="11" fontId="7" fillId="4" borderId="67" xfId="0" applyNumberFormat="1" applyFont="1" applyFill="1" applyBorder="1" applyAlignment="1">
      <alignment horizontal="center" vertical="center" textRotation="90"/>
    </xf>
    <xf numFmtId="11" fontId="7" fillId="4" borderId="59" xfId="0" applyNumberFormat="1" applyFont="1" applyFill="1" applyBorder="1" applyAlignment="1">
      <alignment horizontal="center" vertical="center" textRotation="90"/>
    </xf>
    <xf numFmtId="11" fontId="7" fillId="4" borderId="48" xfId="0" applyNumberFormat="1" applyFont="1" applyFill="1" applyBorder="1" applyAlignment="1">
      <alignment horizontal="center" vertical="center" wrapText="1"/>
    </xf>
    <xf numFmtId="11" fontId="7" fillId="4" borderId="52" xfId="0" applyNumberFormat="1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/>
    </xf>
    <xf numFmtId="0" fontId="7" fillId="0" borderId="63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11" fontId="7" fillId="4" borderId="49" xfId="0" applyNumberFormat="1" applyFont="1" applyFill="1" applyBorder="1" applyAlignment="1">
      <alignment horizontal="center" vertical="center" wrapText="1"/>
    </xf>
    <xf numFmtId="0" fontId="0" fillId="0" borderId="49" xfId="0" applyBorder="1"/>
    <xf numFmtId="0" fontId="7" fillId="0" borderId="49" xfId="0" applyFont="1" applyFill="1" applyBorder="1" applyAlignment="1">
      <alignment horizontal="center" vertical="center"/>
    </xf>
    <xf numFmtId="0" fontId="16" fillId="0" borderId="48" xfId="0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4" fillId="0" borderId="35" xfId="0" applyFont="1" applyBorder="1"/>
    <xf numFmtId="0" fontId="4" fillId="0" borderId="27" xfId="0" applyFont="1" applyBorder="1"/>
    <xf numFmtId="11" fontId="7" fillId="2" borderId="48" xfId="0" applyNumberFormat="1" applyFont="1" applyFill="1" applyBorder="1" applyAlignment="1">
      <alignment horizontal="center" vertical="center" textRotation="90"/>
    </xf>
    <xf numFmtId="11" fontId="7" fillId="2" borderId="49" xfId="0" applyNumberFormat="1" applyFont="1" applyFill="1" applyBorder="1" applyAlignment="1">
      <alignment horizontal="center" vertical="center" textRotation="90"/>
    </xf>
    <xf numFmtId="11" fontId="7" fillId="2" borderId="52" xfId="0" applyNumberFormat="1" applyFont="1" applyFill="1" applyBorder="1" applyAlignment="1">
      <alignment horizontal="center" vertical="center" textRotation="90"/>
    </xf>
    <xf numFmtId="0" fontId="2" fillId="3" borderId="48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/>
    </xf>
    <xf numFmtId="11" fontId="7" fillId="3" borderId="48" xfId="0" applyNumberFormat="1" applyFont="1" applyFill="1" applyBorder="1" applyAlignment="1">
      <alignment horizontal="center" vertical="center"/>
    </xf>
    <xf numFmtId="11" fontId="7" fillId="3" borderId="52" xfId="0" applyNumberFormat="1" applyFont="1" applyFill="1" applyBorder="1" applyAlignment="1">
      <alignment horizontal="center" vertical="center"/>
    </xf>
    <xf numFmtId="11" fontId="7" fillId="3" borderId="49" xfId="0" applyNumberFormat="1" applyFont="1" applyFill="1" applyBorder="1" applyAlignment="1">
      <alignment horizontal="center" vertical="center"/>
    </xf>
    <xf numFmtId="0" fontId="7" fillId="7" borderId="63" xfId="0" applyFont="1" applyFill="1" applyBorder="1" applyAlignment="1">
      <alignment horizontal="center" vertical="center"/>
    </xf>
    <xf numFmtId="0" fontId="7" fillId="7" borderId="68" xfId="0" applyFont="1" applyFill="1" applyBorder="1" applyAlignment="1">
      <alignment horizontal="center" vertical="center"/>
    </xf>
    <xf numFmtId="0" fontId="7" fillId="7" borderId="61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7" fillId="7" borderId="44" xfId="0" applyFont="1" applyFill="1" applyBorder="1" applyAlignment="1">
      <alignment horizontal="center" vertical="center"/>
    </xf>
    <xf numFmtId="0" fontId="7" fillId="7" borderId="67" xfId="0" applyFont="1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 wrapText="1"/>
    </xf>
    <xf numFmtId="0" fontId="7" fillId="3" borderId="52" xfId="0" applyFont="1" applyFill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1" fontId="7" fillId="3" borderId="49" xfId="0" applyNumberFormat="1" applyFont="1" applyFill="1" applyBorder="1" applyAlignment="1">
      <alignment horizontal="center" vertical="center" wrapText="1"/>
    </xf>
    <xf numFmtId="11" fontId="7" fillId="3" borderId="52" xfId="0" applyNumberFormat="1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11" fontId="7" fillId="3" borderId="48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6" fillId="6" borderId="37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67" xfId="0" applyFont="1" applyBorder="1" applyAlignment="1">
      <alignment horizontal="center" vertical="center"/>
    </xf>
    <xf numFmtId="0" fontId="28" fillId="6" borderId="1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8" fillId="6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28" fillId="0" borderId="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6" borderId="7" xfId="0" applyFont="1" applyFill="1" applyBorder="1" applyAlignment="1">
      <alignment horizontal="center" vertical="center"/>
    </xf>
    <xf numFmtId="0" fontId="28" fillId="6" borderId="21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</xdr:rowOff>
    </xdr:from>
    <xdr:to>
      <xdr:col>3</xdr:col>
      <xdr:colOff>19049</xdr:colOff>
      <xdr:row>6</xdr:row>
      <xdr:rowOff>19050</xdr:rowOff>
    </xdr:to>
    <xdr:grpSp>
      <xdr:nvGrpSpPr>
        <xdr:cNvPr id="8" name="Groupe 7"/>
        <xdr:cNvGrpSpPr/>
      </xdr:nvGrpSpPr>
      <xdr:grpSpPr>
        <a:xfrm>
          <a:off x="57150" y="19050"/>
          <a:ext cx="6429374" cy="1257300"/>
          <a:chOff x="57150" y="19050"/>
          <a:chExt cx="6429374" cy="1257300"/>
        </a:xfrm>
      </xdr:grpSpPr>
      <xdr:pic>
        <xdr:nvPicPr>
          <xdr:cNvPr id="13679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57150" y="19050"/>
            <a:ext cx="752475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Picture 5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5648325" y="57150"/>
            <a:ext cx="81915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ZoneTexte 4"/>
          <xdr:cNvSpPr txBox="1"/>
        </xdr:nvSpPr>
        <xdr:spPr>
          <a:xfrm>
            <a:off x="4000500" y="790575"/>
            <a:ext cx="2486024" cy="4857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Faculté des Sciences de la Technologie         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كلية علوم التكنولوجيا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      </a:t>
            </a:r>
          </a:p>
        </xdr:txBody>
      </xdr:sp>
      <xdr:sp macro="" textlink="">
        <xdr:nvSpPr>
          <xdr:cNvPr id="6" name="ZoneTexte 5"/>
          <xdr:cNvSpPr txBox="1"/>
        </xdr:nvSpPr>
        <xdr:spPr>
          <a:xfrm>
            <a:off x="104775" y="790576"/>
            <a:ext cx="2476500" cy="4762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Université Frères Mentouri </a:t>
            </a:r>
            <a:r>
              <a:rPr lang="fr-FR" sz="10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Constantine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1 </a:t>
            </a:r>
            <a:r>
              <a:rPr lang="fr-FR" sz="1000" b="1"/>
              <a:t>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جامعة الإخوة منتوري قسنطـينة </a:t>
            </a:r>
            <a:r>
              <a:rPr lang="ar-DZ" sz="1000" b="1"/>
              <a:t> </a:t>
            </a:r>
            <a:endParaRPr lang="fr-FR" sz="1000" b="1"/>
          </a:p>
        </xdr:txBody>
      </xdr:sp>
      <xdr:sp macro="" textlink="">
        <xdr:nvSpPr>
          <xdr:cNvPr id="7" name="ZoneTexte 6"/>
          <xdr:cNvSpPr txBox="1"/>
        </xdr:nvSpPr>
        <xdr:spPr>
          <a:xfrm>
            <a:off x="2638425" y="276225"/>
            <a:ext cx="1381125" cy="4381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Licences </a:t>
            </a:r>
          </a:p>
          <a:p>
            <a:pPr marL="0" indent="0" algn="ctr"/>
            <a:r>
              <a:rPr lang="ar-DZ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ليسنس</a:t>
            </a:r>
            <a:endParaRPr lang="fr-FR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4524374</xdr:colOff>
      <xdr:row>6</xdr:row>
      <xdr:rowOff>142875</xdr:rowOff>
    </xdr:to>
    <xdr:grpSp>
      <xdr:nvGrpSpPr>
        <xdr:cNvPr id="10" name="Groupe 9"/>
        <xdr:cNvGrpSpPr/>
      </xdr:nvGrpSpPr>
      <xdr:grpSpPr>
        <a:xfrm>
          <a:off x="0" y="228600"/>
          <a:ext cx="6429374" cy="1257300"/>
          <a:chOff x="57150" y="19050"/>
          <a:chExt cx="6429374" cy="1257300"/>
        </a:xfrm>
      </xdr:grpSpPr>
      <xdr:pic>
        <xdr:nvPicPr>
          <xdr:cNvPr id="11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57150" y="19050"/>
            <a:ext cx="752475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5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5648325" y="57150"/>
            <a:ext cx="81915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ZoneTexte 12"/>
          <xdr:cNvSpPr txBox="1"/>
        </xdr:nvSpPr>
        <xdr:spPr>
          <a:xfrm>
            <a:off x="4000500" y="790575"/>
            <a:ext cx="2486024" cy="4857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Faculté des Sciences de la Technologie         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كلية علوم التكنولوجيا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      </a:t>
            </a:r>
          </a:p>
        </xdr:txBody>
      </xdr:sp>
      <xdr:sp macro="" textlink="">
        <xdr:nvSpPr>
          <xdr:cNvPr id="14" name="ZoneTexte 13"/>
          <xdr:cNvSpPr txBox="1"/>
        </xdr:nvSpPr>
        <xdr:spPr>
          <a:xfrm>
            <a:off x="104775" y="790576"/>
            <a:ext cx="2476500" cy="4762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Université Frères Mentouri </a:t>
            </a:r>
            <a:r>
              <a:rPr lang="fr-FR" sz="10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Constantine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1 </a:t>
            </a:r>
            <a:r>
              <a:rPr lang="fr-FR" sz="1000" b="1"/>
              <a:t>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جامعة الإخوة منتوري قسنطـينة </a:t>
            </a:r>
            <a:r>
              <a:rPr lang="ar-DZ" sz="1000" b="1"/>
              <a:t> </a:t>
            </a:r>
            <a:endParaRPr lang="fr-FR" sz="1000" b="1"/>
          </a:p>
        </xdr:txBody>
      </xdr:sp>
      <xdr:sp macro="" textlink="">
        <xdr:nvSpPr>
          <xdr:cNvPr id="15" name="ZoneTexte 14"/>
          <xdr:cNvSpPr txBox="1"/>
        </xdr:nvSpPr>
        <xdr:spPr>
          <a:xfrm>
            <a:off x="2638425" y="276225"/>
            <a:ext cx="1381125" cy="5905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Masters</a:t>
            </a:r>
            <a:endParaRPr lang="ar-DZ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indent="0" algn="ctr"/>
            <a:r>
              <a:rPr lang="ar-DZ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ماستر</a:t>
            </a:r>
            <a:endParaRPr lang="fr-FR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571498</xdr:colOff>
      <xdr:row>2</xdr:row>
      <xdr:rowOff>19050</xdr:rowOff>
    </xdr:from>
    <xdr:to>
      <xdr:col>11</xdr:col>
      <xdr:colOff>428624</xdr:colOff>
      <xdr:row>7</xdr:row>
      <xdr:rowOff>104775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9523" y="342900"/>
          <a:ext cx="914401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590549</xdr:colOff>
      <xdr:row>3</xdr:row>
      <xdr:rowOff>76200</xdr:rowOff>
    </xdr:from>
    <xdr:to>
      <xdr:col>0</xdr:col>
      <xdr:colOff>1508442</xdr:colOff>
      <xdr:row>7</xdr:row>
      <xdr:rowOff>95250</xdr:rowOff>
    </xdr:to>
    <xdr:pic>
      <xdr:nvPicPr>
        <xdr:cNvPr id="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49" y="561975"/>
          <a:ext cx="917893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0</xdr:row>
      <xdr:rowOff>247650</xdr:rowOff>
    </xdr:from>
    <xdr:to>
      <xdr:col>3</xdr:col>
      <xdr:colOff>1666875</xdr:colOff>
      <xdr:row>3</xdr:row>
      <xdr:rowOff>57150</xdr:rowOff>
    </xdr:to>
    <xdr:pic>
      <xdr:nvPicPr>
        <xdr:cNvPr id="2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47650"/>
          <a:ext cx="8191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0</xdr:row>
      <xdr:rowOff>123825</xdr:rowOff>
    </xdr:from>
    <xdr:to>
      <xdr:col>0</xdr:col>
      <xdr:colOff>1152525</xdr:colOff>
      <xdr:row>3</xdr:row>
      <xdr:rowOff>57150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123825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2</xdr:row>
      <xdr:rowOff>104775</xdr:rowOff>
    </xdr:from>
    <xdr:to>
      <xdr:col>3</xdr:col>
      <xdr:colOff>1647825</xdr:colOff>
      <xdr:row>5</xdr:row>
      <xdr:rowOff>19050</xdr:rowOff>
    </xdr:to>
    <xdr:pic>
      <xdr:nvPicPr>
        <xdr:cNvPr id="2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91275" y="104775"/>
          <a:ext cx="800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2</xdr:row>
      <xdr:rowOff>123825</xdr:rowOff>
    </xdr:from>
    <xdr:to>
      <xdr:col>0</xdr:col>
      <xdr:colOff>1114425</xdr:colOff>
      <xdr:row>4</xdr:row>
      <xdr:rowOff>285750</xdr:rowOff>
    </xdr:to>
    <xdr:pic>
      <xdr:nvPicPr>
        <xdr:cNvPr id="3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12382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workbookViewId="0">
      <selection activeCell="T15" sqref="T15"/>
    </sheetView>
  </sheetViews>
  <sheetFormatPr baseColWidth="10" defaultRowHeight="12.75" x14ac:dyDescent="0.2"/>
  <cols>
    <col min="1" max="1" width="12.140625" customWidth="1"/>
    <col min="2" max="2" width="20.5703125" customWidth="1"/>
    <col min="3" max="3" width="7.5703125" customWidth="1"/>
    <col min="4" max="5" width="7.85546875" customWidth="1"/>
    <col min="6" max="6" width="7.140625" customWidth="1"/>
    <col min="7" max="7" width="7.42578125" customWidth="1"/>
    <col min="8" max="8" width="7.28515625" customWidth="1"/>
    <col min="9" max="9" width="8.7109375" customWidth="1"/>
    <col min="10" max="10" width="7.5703125" customWidth="1"/>
    <col min="11" max="11" width="8.5703125" customWidth="1"/>
    <col min="12" max="12" width="7.140625" customWidth="1"/>
    <col min="13" max="13" width="7.85546875" customWidth="1"/>
    <col min="14" max="14" width="7.28515625" customWidth="1"/>
  </cols>
  <sheetData>
    <row r="1" spans="1:14" ht="12" customHeight="1" x14ac:dyDescent="0.2"/>
    <row r="2" spans="1:14" ht="18.75" x14ac:dyDescent="0.3">
      <c r="F2" s="49"/>
      <c r="G2" s="46" t="s">
        <v>5</v>
      </c>
      <c r="H2" s="49"/>
      <c r="I2" s="49"/>
    </row>
    <row r="3" spans="1:14" ht="18.75" x14ac:dyDescent="0.3">
      <c r="F3" s="49"/>
      <c r="G3" s="46" t="s">
        <v>1</v>
      </c>
      <c r="H3" s="49"/>
      <c r="I3" s="49"/>
    </row>
    <row r="4" spans="1:14" ht="23.25" x14ac:dyDescent="0.35">
      <c r="E4" s="5"/>
      <c r="F4" s="5"/>
      <c r="G4" s="48" t="s">
        <v>113</v>
      </c>
      <c r="H4" s="6"/>
      <c r="I4" s="6"/>
      <c r="J4" s="6"/>
      <c r="K4" s="41"/>
      <c r="L4" s="42"/>
    </row>
    <row r="5" spans="1:14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3"/>
    </row>
    <row r="6" spans="1:14" ht="14.25" x14ac:dyDescent="0.2">
      <c r="A6" s="220" t="s">
        <v>2</v>
      </c>
      <c r="B6" s="220" t="s">
        <v>7</v>
      </c>
      <c r="C6" s="7" t="s">
        <v>15</v>
      </c>
      <c r="D6" s="206" t="s">
        <v>8</v>
      </c>
      <c r="E6" s="221"/>
      <c r="F6" s="221"/>
      <c r="G6" s="207"/>
      <c r="H6" s="206" t="s">
        <v>9</v>
      </c>
      <c r="I6" s="221"/>
      <c r="J6" s="221"/>
      <c r="K6" s="207"/>
      <c r="L6" s="10" t="s">
        <v>0</v>
      </c>
      <c r="M6" s="10" t="s">
        <v>0</v>
      </c>
      <c r="N6" s="7" t="s">
        <v>0</v>
      </c>
    </row>
    <row r="7" spans="1:14" ht="14.25" customHeight="1" x14ac:dyDescent="0.2">
      <c r="A7" s="203"/>
      <c r="B7" s="203"/>
      <c r="C7" s="10"/>
      <c r="D7" s="206" t="s">
        <v>10</v>
      </c>
      <c r="E7" s="207"/>
      <c r="F7" s="206" t="s">
        <v>13</v>
      </c>
      <c r="G7" s="207"/>
      <c r="H7" s="206" t="s">
        <v>10</v>
      </c>
      <c r="I7" s="207"/>
      <c r="J7" s="206" t="s">
        <v>13</v>
      </c>
      <c r="K7" s="207"/>
      <c r="L7" s="9" t="s">
        <v>11</v>
      </c>
      <c r="M7" s="9" t="s">
        <v>12</v>
      </c>
      <c r="N7" s="8"/>
    </row>
    <row r="8" spans="1:14" ht="15" thickBot="1" x14ac:dyDescent="0.25">
      <c r="A8" s="203"/>
      <c r="B8" s="203"/>
      <c r="C8" s="9"/>
      <c r="D8" s="10" t="s">
        <v>11</v>
      </c>
      <c r="E8" s="10" t="s">
        <v>12</v>
      </c>
      <c r="F8" s="10" t="s">
        <v>11</v>
      </c>
      <c r="G8" s="10" t="s">
        <v>12</v>
      </c>
      <c r="H8" s="10" t="s">
        <v>11</v>
      </c>
      <c r="I8" s="10" t="s">
        <v>12</v>
      </c>
      <c r="J8" s="10" t="s">
        <v>11</v>
      </c>
      <c r="K8" s="10" t="s">
        <v>12</v>
      </c>
      <c r="L8" s="9"/>
      <c r="M8" s="9"/>
      <c r="N8" s="9"/>
    </row>
    <row r="9" spans="1:14" ht="14.25" customHeight="1" x14ac:dyDescent="0.2">
      <c r="A9" s="216" t="s">
        <v>112</v>
      </c>
      <c r="B9" s="23" t="s">
        <v>19</v>
      </c>
      <c r="C9" s="24" t="s">
        <v>16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30"/>
    </row>
    <row r="10" spans="1:14" ht="14.25" x14ac:dyDescent="0.2">
      <c r="A10" s="217"/>
      <c r="B10" s="20"/>
      <c r="C10" s="7" t="s">
        <v>17</v>
      </c>
      <c r="D10" s="7">
        <v>28</v>
      </c>
      <c r="E10" s="7">
        <v>15</v>
      </c>
      <c r="F10" s="7">
        <v>1</v>
      </c>
      <c r="G10" s="7">
        <v>8</v>
      </c>
      <c r="H10" s="7">
        <v>0</v>
      </c>
      <c r="I10" s="7">
        <v>0</v>
      </c>
      <c r="J10" s="7">
        <v>0</v>
      </c>
      <c r="K10" s="7">
        <v>0</v>
      </c>
      <c r="L10" s="7">
        <f>SUM(D10+F10+H10+J10)</f>
        <v>29</v>
      </c>
      <c r="M10" s="7">
        <f>SUM(E10+G10+I10+K10)</f>
        <v>23</v>
      </c>
      <c r="N10" s="31">
        <f>SUM(D10:K10)</f>
        <v>52</v>
      </c>
    </row>
    <row r="11" spans="1:14" ht="14.25" x14ac:dyDescent="0.2">
      <c r="A11" s="217"/>
      <c r="B11" s="21"/>
      <c r="C11" s="8"/>
      <c r="D11" s="11"/>
      <c r="E11" s="12"/>
      <c r="F11" s="11"/>
      <c r="G11" s="12"/>
      <c r="H11" s="13"/>
      <c r="I11" s="14"/>
      <c r="J11" s="13"/>
      <c r="K11" s="14"/>
      <c r="L11" s="7"/>
      <c r="M11" s="7"/>
      <c r="N11" s="25"/>
    </row>
    <row r="12" spans="1:14" ht="14.25" x14ac:dyDescent="0.2">
      <c r="A12" s="217"/>
      <c r="B12" s="9" t="s">
        <v>108</v>
      </c>
      <c r="C12" s="7" t="s">
        <v>16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31"/>
    </row>
    <row r="13" spans="1:14" ht="14.25" x14ac:dyDescent="0.2">
      <c r="A13" s="217"/>
      <c r="B13" s="9" t="s">
        <v>20</v>
      </c>
      <c r="C13" s="7" t="s">
        <v>17</v>
      </c>
      <c r="D13" s="7">
        <v>39</v>
      </c>
      <c r="E13" s="7">
        <v>44</v>
      </c>
      <c r="F13" s="7">
        <v>8</v>
      </c>
      <c r="G13" s="7">
        <v>15</v>
      </c>
      <c r="H13" s="7">
        <v>0</v>
      </c>
      <c r="I13" s="7">
        <v>0</v>
      </c>
      <c r="J13" s="7">
        <v>0</v>
      </c>
      <c r="K13" s="7">
        <v>0</v>
      </c>
      <c r="L13" s="7">
        <f>SUM(D13+F13+H13+J13)</f>
        <v>47</v>
      </c>
      <c r="M13" s="7">
        <f>SUM(E13+G13+I13+K13)</f>
        <v>59</v>
      </c>
      <c r="N13" s="31">
        <f>SUM(D13:K13)</f>
        <v>106</v>
      </c>
    </row>
    <row r="14" spans="1:14" ht="14.25" x14ac:dyDescent="0.2">
      <c r="A14" s="217"/>
      <c r="B14" s="8"/>
      <c r="C14" s="8"/>
      <c r="D14" s="11"/>
      <c r="E14" s="12"/>
      <c r="F14" s="11"/>
      <c r="G14" s="12"/>
      <c r="H14" s="13"/>
      <c r="I14" s="14"/>
      <c r="J14" s="13"/>
      <c r="K14" s="14"/>
      <c r="L14" s="7"/>
      <c r="M14" s="7"/>
      <c r="N14" s="25"/>
    </row>
    <row r="15" spans="1:14" ht="14.25" x14ac:dyDescent="0.2">
      <c r="A15" s="218"/>
      <c r="B15" s="10" t="s">
        <v>98</v>
      </c>
      <c r="C15" s="12" t="s">
        <v>16</v>
      </c>
      <c r="D15" s="7">
        <v>5</v>
      </c>
      <c r="E15" s="7">
        <v>22</v>
      </c>
      <c r="F15" s="7">
        <v>0</v>
      </c>
      <c r="G15" s="7">
        <v>2</v>
      </c>
      <c r="H15" s="7">
        <v>0</v>
      </c>
      <c r="I15" s="7">
        <v>1</v>
      </c>
      <c r="J15" s="7">
        <v>0</v>
      </c>
      <c r="K15" s="7">
        <v>0</v>
      </c>
      <c r="L15" s="7">
        <f>SUM(D15+F15+H15+J15)</f>
        <v>5</v>
      </c>
      <c r="M15" s="7">
        <f>SUM(E15+G15+I15+K15)</f>
        <v>25</v>
      </c>
      <c r="N15" s="31">
        <f>SUM(D15:K15)</f>
        <v>30</v>
      </c>
    </row>
    <row r="16" spans="1:14" ht="14.25" x14ac:dyDescent="0.2">
      <c r="A16" s="218"/>
      <c r="B16" s="9" t="s">
        <v>21</v>
      </c>
      <c r="C16" s="12" t="s">
        <v>17</v>
      </c>
      <c r="D16" s="7">
        <v>4</v>
      </c>
      <c r="E16" s="7">
        <v>13</v>
      </c>
      <c r="F16" s="7">
        <v>0</v>
      </c>
      <c r="G16" s="7">
        <v>0</v>
      </c>
      <c r="H16" s="7">
        <v>1</v>
      </c>
      <c r="I16" s="7">
        <v>0</v>
      </c>
      <c r="J16" s="7">
        <v>0</v>
      </c>
      <c r="K16" s="7">
        <v>0</v>
      </c>
      <c r="L16" s="7">
        <f>SUM(D16+F16+H16+J16)</f>
        <v>5</v>
      </c>
      <c r="M16" s="7">
        <f>SUM(E16+G16+I16+K16)</f>
        <v>13</v>
      </c>
      <c r="N16" s="31">
        <f>SUM(D16:K16)</f>
        <v>18</v>
      </c>
    </row>
    <row r="17" spans="1:14" ht="14.25" customHeight="1" x14ac:dyDescent="0.2">
      <c r="A17" s="218"/>
      <c r="B17" s="203" t="s">
        <v>22</v>
      </c>
      <c r="C17" s="208" t="s">
        <v>0</v>
      </c>
      <c r="D17" s="208"/>
      <c r="E17" s="208"/>
      <c r="F17" s="208"/>
      <c r="G17" s="208"/>
      <c r="H17" s="208"/>
      <c r="I17" s="208"/>
      <c r="J17" s="208"/>
      <c r="K17" s="209"/>
      <c r="L17" s="212">
        <f>SUM(L10+L13+L15+L16)</f>
        <v>86</v>
      </c>
      <c r="M17" s="212">
        <f>SUM(M10+M13+M15+M16)</f>
        <v>120</v>
      </c>
      <c r="N17" s="201">
        <f>SUM(N10+N13+N15+N16)</f>
        <v>206</v>
      </c>
    </row>
    <row r="18" spans="1:14" ht="13.5" thickBot="1" x14ac:dyDescent="0.25">
      <c r="A18" s="219"/>
      <c r="B18" s="204"/>
      <c r="C18" s="210"/>
      <c r="D18" s="210"/>
      <c r="E18" s="210"/>
      <c r="F18" s="210"/>
      <c r="G18" s="210"/>
      <c r="H18" s="210"/>
      <c r="I18" s="210"/>
      <c r="J18" s="210"/>
      <c r="K18" s="211"/>
      <c r="L18" s="213"/>
      <c r="M18" s="213"/>
      <c r="N18" s="202"/>
    </row>
    <row r="19" spans="1:14" ht="14.25" x14ac:dyDescent="0.2">
      <c r="A19" s="216" t="s">
        <v>3</v>
      </c>
      <c r="B19" s="9"/>
      <c r="C19" s="24" t="s">
        <v>16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30"/>
    </row>
    <row r="20" spans="1:14" ht="14.25" x14ac:dyDescent="0.2">
      <c r="A20" s="217"/>
      <c r="B20" s="9" t="s">
        <v>3</v>
      </c>
      <c r="C20" s="7" t="s">
        <v>17</v>
      </c>
      <c r="D20" s="7">
        <v>19</v>
      </c>
      <c r="E20" s="7">
        <v>19</v>
      </c>
      <c r="F20" s="7">
        <v>13</v>
      </c>
      <c r="G20" s="7">
        <v>19</v>
      </c>
      <c r="H20" s="7">
        <v>0</v>
      </c>
      <c r="I20" s="7">
        <v>0</v>
      </c>
      <c r="J20" s="7">
        <v>0</v>
      </c>
      <c r="K20" s="7">
        <v>0</v>
      </c>
      <c r="L20" s="7">
        <f>SUM(D20+F20+H20+J20)</f>
        <v>32</v>
      </c>
      <c r="M20" s="7">
        <f>SUM(E20+G20+I20+K20)</f>
        <v>38</v>
      </c>
      <c r="N20" s="31">
        <f>SUM(D20:K20)</f>
        <v>70</v>
      </c>
    </row>
    <row r="21" spans="1:14" ht="14.25" x14ac:dyDescent="0.2">
      <c r="A21" s="217"/>
      <c r="B21" s="8"/>
      <c r="C21" s="8"/>
      <c r="D21" s="13"/>
      <c r="E21" s="14"/>
      <c r="F21" s="13"/>
      <c r="G21" s="14"/>
      <c r="H21" s="13"/>
      <c r="I21" s="14"/>
      <c r="J21" s="13"/>
      <c r="K21" s="14"/>
      <c r="L21" s="7"/>
      <c r="M21" s="7"/>
      <c r="N21" s="31"/>
    </row>
    <row r="22" spans="1:14" ht="14.25" x14ac:dyDescent="0.2">
      <c r="A22" s="217"/>
      <c r="B22" s="9" t="s">
        <v>3</v>
      </c>
      <c r="C22" s="7" t="s">
        <v>16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31"/>
    </row>
    <row r="23" spans="1:14" ht="14.25" x14ac:dyDescent="0.2">
      <c r="A23" s="217"/>
      <c r="B23" s="9" t="s">
        <v>23</v>
      </c>
      <c r="C23" s="7" t="s">
        <v>17</v>
      </c>
      <c r="D23" s="7">
        <v>11</v>
      </c>
      <c r="E23" s="7">
        <v>13</v>
      </c>
      <c r="F23" s="7">
        <v>4</v>
      </c>
      <c r="G23" s="7">
        <v>5</v>
      </c>
      <c r="H23" s="7">
        <v>0</v>
      </c>
      <c r="I23" s="7">
        <v>2</v>
      </c>
      <c r="J23" s="7">
        <v>0</v>
      </c>
      <c r="K23" s="7">
        <v>0</v>
      </c>
      <c r="L23" s="7">
        <f>SUM(D23+F23+H23+J23)</f>
        <v>15</v>
      </c>
      <c r="M23" s="7">
        <f>SUM(E23+G23+I23+K23)</f>
        <v>20</v>
      </c>
      <c r="N23" s="31">
        <f>SUM(D23:K23)</f>
        <v>35</v>
      </c>
    </row>
    <row r="24" spans="1:14" ht="14.25" x14ac:dyDescent="0.2">
      <c r="A24" s="217"/>
      <c r="B24" s="8"/>
      <c r="C24" s="33"/>
      <c r="D24" s="206"/>
      <c r="E24" s="207"/>
      <c r="F24" s="206"/>
      <c r="G24" s="207"/>
      <c r="H24" s="206"/>
      <c r="I24" s="207"/>
      <c r="J24" s="206"/>
      <c r="K24" s="207"/>
      <c r="L24" s="7"/>
      <c r="M24" s="7"/>
      <c r="N24" s="31"/>
    </row>
    <row r="25" spans="1:14" ht="14.25" x14ac:dyDescent="0.2">
      <c r="A25" s="217"/>
      <c r="B25" s="9"/>
      <c r="C25" s="7" t="s">
        <v>16</v>
      </c>
      <c r="D25" s="16"/>
      <c r="E25" s="17"/>
      <c r="F25" s="17"/>
      <c r="G25" s="17"/>
      <c r="H25" s="17"/>
      <c r="I25" s="17"/>
      <c r="J25" s="17"/>
      <c r="K25" s="17"/>
      <c r="L25" s="7"/>
      <c r="M25" s="7"/>
      <c r="N25" s="31"/>
    </row>
    <row r="26" spans="1:14" ht="14.25" x14ac:dyDescent="0.2">
      <c r="A26" s="217"/>
      <c r="B26" s="9" t="s">
        <v>24</v>
      </c>
      <c r="C26" s="7" t="s">
        <v>17</v>
      </c>
      <c r="D26" s="7">
        <v>11</v>
      </c>
      <c r="E26" s="7">
        <v>21</v>
      </c>
      <c r="F26" s="7">
        <v>3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f>SUM(D26+F26+H26+J26)</f>
        <v>14</v>
      </c>
      <c r="M26" s="7">
        <f>SUM(E26+G26+I26+K26)</f>
        <v>21</v>
      </c>
      <c r="N26" s="31">
        <f>SUM(D26:K26)</f>
        <v>35</v>
      </c>
    </row>
    <row r="27" spans="1:14" ht="14.25" x14ac:dyDescent="0.2">
      <c r="A27" s="217"/>
      <c r="B27" s="8"/>
      <c r="C27" s="7"/>
      <c r="D27" s="7"/>
      <c r="E27" s="7"/>
      <c r="F27" s="7"/>
      <c r="G27" s="7"/>
      <c r="H27" s="8"/>
      <c r="I27" s="8"/>
      <c r="J27" s="8"/>
      <c r="K27" s="8"/>
      <c r="L27" s="7"/>
      <c r="M27" s="7"/>
      <c r="N27" s="31"/>
    </row>
    <row r="28" spans="1:14" ht="14.25" x14ac:dyDescent="0.2">
      <c r="A28" s="217"/>
      <c r="B28" s="10" t="s">
        <v>25</v>
      </c>
      <c r="C28" s="7" t="s">
        <v>16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31"/>
    </row>
    <row r="29" spans="1:14" ht="14.25" x14ac:dyDescent="0.2">
      <c r="A29" s="217"/>
      <c r="B29" s="9" t="s">
        <v>77</v>
      </c>
      <c r="C29" s="7" t="s">
        <v>17</v>
      </c>
      <c r="D29" s="7">
        <v>11</v>
      </c>
      <c r="E29" s="7">
        <v>18</v>
      </c>
      <c r="F29" s="7">
        <v>0</v>
      </c>
      <c r="G29" s="7">
        <v>8</v>
      </c>
      <c r="H29" s="7">
        <v>0</v>
      </c>
      <c r="I29" s="7">
        <v>0</v>
      </c>
      <c r="J29" s="7">
        <v>0</v>
      </c>
      <c r="K29" s="7">
        <v>0</v>
      </c>
      <c r="L29" s="7">
        <f>SUM(D29+F29+H29+J29)</f>
        <v>11</v>
      </c>
      <c r="M29" s="7">
        <f>SUM(E29+G29+I29+K29)</f>
        <v>26</v>
      </c>
      <c r="N29" s="31">
        <f>SUM(D29:K29)</f>
        <v>37</v>
      </c>
    </row>
    <row r="30" spans="1:14" ht="14.25" x14ac:dyDescent="0.2">
      <c r="A30" s="217"/>
      <c r="B30" s="8" t="s">
        <v>78</v>
      </c>
      <c r="C30" s="8"/>
      <c r="D30" s="206"/>
      <c r="E30" s="207"/>
      <c r="F30" s="206"/>
      <c r="G30" s="207"/>
      <c r="H30" s="206"/>
      <c r="I30" s="207"/>
      <c r="J30" s="206"/>
      <c r="K30" s="207"/>
      <c r="L30" s="7"/>
      <c r="M30" s="7"/>
      <c r="N30" s="31"/>
    </row>
    <row r="31" spans="1:14" ht="14.25" x14ac:dyDescent="0.2">
      <c r="A31" s="218"/>
      <c r="B31" s="10" t="s">
        <v>111</v>
      </c>
      <c r="C31" s="12" t="s">
        <v>16</v>
      </c>
      <c r="D31" s="7">
        <v>7</v>
      </c>
      <c r="E31" s="7">
        <v>12</v>
      </c>
      <c r="F31" s="7">
        <v>3</v>
      </c>
      <c r="G31" s="7">
        <v>10</v>
      </c>
      <c r="H31" s="7">
        <v>0</v>
      </c>
      <c r="I31" s="7">
        <v>1</v>
      </c>
      <c r="J31" s="7">
        <v>0</v>
      </c>
      <c r="K31" s="7">
        <v>0</v>
      </c>
      <c r="L31" s="7">
        <f>SUM(D31+F31+H31+J31)</f>
        <v>10</v>
      </c>
      <c r="M31" s="7">
        <f>SUM(E31+G31+I31+K31)</f>
        <v>23</v>
      </c>
      <c r="N31" s="31">
        <f>SUM(D31:K31)</f>
        <v>33</v>
      </c>
    </row>
    <row r="32" spans="1:14" ht="14.25" x14ac:dyDescent="0.2">
      <c r="A32" s="218"/>
      <c r="B32" s="44" t="s">
        <v>26</v>
      </c>
      <c r="C32" s="12" t="s">
        <v>17</v>
      </c>
      <c r="D32" s="7">
        <v>6</v>
      </c>
      <c r="E32" s="7">
        <v>13</v>
      </c>
      <c r="F32" s="7">
        <v>0</v>
      </c>
      <c r="G32" s="7">
        <v>1</v>
      </c>
      <c r="H32" s="7">
        <v>0</v>
      </c>
      <c r="I32" s="7">
        <v>0</v>
      </c>
      <c r="J32" s="7">
        <v>0</v>
      </c>
      <c r="K32" s="7">
        <v>0</v>
      </c>
      <c r="L32" s="7">
        <f>SUM(D32+F32+H32+J32)</f>
        <v>6</v>
      </c>
      <c r="M32" s="7">
        <f>SUM(E32+G32+I32+K32)</f>
        <v>14</v>
      </c>
      <c r="N32" s="31">
        <f>SUM(D32:K32)</f>
        <v>20</v>
      </c>
    </row>
    <row r="33" spans="1:14" ht="12.75" customHeight="1" x14ac:dyDescent="0.2">
      <c r="A33" s="218"/>
      <c r="B33" s="44"/>
      <c r="C33" s="208" t="s">
        <v>0</v>
      </c>
      <c r="D33" s="208"/>
      <c r="E33" s="208"/>
      <c r="F33" s="208"/>
      <c r="G33" s="208"/>
      <c r="H33" s="208"/>
      <c r="I33" s="208"/>
      <c r="J33" s="208"/>
      <c r="K33" s="209"/>
      <c r="L33" s="212">
        <f>SUM(L20+L23+L26+L29+L31+L32)</f>
        <v>88</v>
      </c>
      <c r="M33" s="212">
        <f>SUM(M20+M23+M26+M29+M31+M32)</f>
        <v>142</v>
      </c>
      <c r="N33" s="201">
        <f>SUM(N20:N32)</f>
        <v>230</v>
      </c>
    </row>
    <row r="34" spans="1:14" ht="14.25" customHeight="1" thickBot="1" x14ac:dyDescent="0.25">
      <c r="A34" s="219"/>
      <c r="B34" s="45"/>
      <c r="C34" s="210"/>
      <c r="D34" s="210"/>
      <c r="E34" s="210"/>
      <c r="F34" s="210"/>
      <c r="G34" s="210"/>
      <c r="H34" s="210"/>
      <c r="I34" s="210"/>
      <c r="J34" s="210"/>
      <c r="K34" s="211"/>
      <c r="L34" s="213"/>
      <c r="M34" s="213"/>
      <c r="N34" s="202"/>
    </row>
    <row r="35" spans="1:14" ht="14.25" x14ac:dyDescent="0.2">
      <c r="A35" s="216" t="s">
        <v>27</v>
      </c>
      <c r="B35" s="9"/>
      <c r="C35" s="24" t="s">
        <v>16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30"/>
    </row>
    <row r="36" spans="1:14" ht="14.25" x14ac:dyDescent="0.2">
      <c r="A36" s="217"/>
      <c r="B36" s="9" t="s">
        <v>27</v>
      </c>
      <c r="C36" s="7" t="s">
        <v>17</v>
      </c>
      <c r="D36" s="7">
        <v>13</v>
      </c>
      <c r="E36" s="7">
        <v>20</v>
      </c>
      <c r="F36" s="7">
        <v>0</v>
      </c>
      <c r="G36" s="7">
        <v>3</v>
      </c>
      <c r="H36" s="7">
        <v>0</v>
      </c>
      <c r="I36" s="7">
        <v>0</v>
      </c>
      <c r="J36" s="7">
        <v>0</v>
      </c>
      <c r="K36" s="7">
        <v>0</v>
      </c>
      <c r="L36" s="7">
        <f>SUM(D36+F36+H36+J36)</f>
        <v>13</v>
      </c>
      <c r="M36" s="7">
        <f>SUM(E36+G36+I36+K36)</f>
        <v>23</v>
      </c>
      <c r="N36" s="31">
        <f>SUM(D36:K36)</f>
        <v>36</v>
      </c>
    </row>
    <row r="37" spans="1:14" ht="14.25" x14ac:dyDescent="0.2">
      <c r="A37" s="217"/>
      <c r="B37" s="8"/>
      <c r="C37" s="8"/>
      <c r="D37" s="13"/>
      <c r="E37" s="14"/>
      <c r="F37" s="13"/>
      <c r="G37" s="14"/>
      <c r="H37" s="13"/>
      <c r="I37" s="14"/>
      <c r="J37" s="13"/>
      <c r="K37" s="14"/>
      <c r="L37" s="7"/>
      <c r="M37" s="7"/>
      <c r="N37" s="25"/>
    </row>
    <row r="38" spans="1:14" ht="14.25" x14ac:dyDescent="0.2">
      <c r="A38" s="217"/>
      <c r="B38" s="9"/>
      <c r="C38" s="7" t="s">
        <v>16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31"/>
    </row>
    <row r="39" spans="1:14" ht="14.25" x14ac:dyDescent="0.2">
      <c r="A39" s="217"/>
      <c r="B39" s="9" t="s">
        <v>79</v>
      </c>
      <c r="C39" s="7" t="s">
        <v>17</v>
      </c>
      <c r="D39" s="7">
        <v>12</v>
      </c>
      <c r="E39" s="7">
        <v>8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f>SUM(D39+F39+H39+J39)</f>
        <v>12</v>
      </c>
      <c r="M39" s="7">
        <f>SUM(E39+G39+I39+K39)</f>
        <v>8</v>
      </c>
      <c r="N39" s="31">
        <f>SUM(D39:K39)</f>
        <v>20</v>
      </c>
    </row>
    <row r="40" spans="1:14" ht="14.25" x14ac:dyDescent="0.2">
      <c r="A40" s="217"/>
      <c r="B40" s="8"/>
      <c r="C40" s="33"/>
      <c r="D40" s="206"/>
      <c r="E40" s="207"/>
      <c r="F40" s="206"/>
      <c r="G40" s="207"/>
      <c r="H40" s="206"/>
      <c r="I40" s="207"/>
      <c r="J40" s="206"/>
      <c r="K40" s="207"/>
      <c r="L40" s="7"/>
      <c r="M40" s="7"/>
      <c r="N40" s="25"/>
    </row>
    <row r="41" spans="1:14" ht="14.25" x14ac:dyDescent="0.2">
      <c r="A41" s="218"/>
      <c r="B41" s="10" t="s">
        <v>28</v>
      </c>
      <c r="C41" s="12" t="s">
        <v>16</v>
      </c>
      <c r="D41" s="7">
        <v>7</v>
      </c>
      <c r="E41" s="7">
        <v>23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f>SUM(D41+F41+H41+J41)</f>
        <v>7</v>
      </c>
      <c r="M41" s="7">
        <f>SUM(E41+G41+I41+K41)</f>
        <v>23</v>
      </c>
      <c r="N41" s="31">
        <f>SUM(D41:K41)</f>
        <v>30</v>
      </c>
    </row>
    <row r="42" spans="1:14" ht="14.25" x14ac:dyDescent="0.2">
      <c r="A42" s="218"/>
      <c r="B42" s="9" t="s">
        <v>29</v>
      </c>
      <c r="C42" s="12" t="s">
        <v>17</v>
      </c>
      <c r="D42" s="7">
        <v>2</v>
      </c>
      <c r="E42" s="7">
        <v>14</v>
      </c>
      <c r="F42" s="7">
        <v>0</v>
      </c>
      <c r="G42" s="7">
        <v>2</v>
      </c>
      <c r="H42" s="7">
        <v>0</v>
      </c>
      <c r="I42" s="7">
        <v>0</v>
      </c>
      <c r="J42" s="7">
        <v>0</v>
      </c>
      <c r="K42" s="7">
        <v>0</v>
      </c>
      <c r="L42" s="7">
        <f>SUM(D42+F42+H42+J42)</f>
        <v>2</v>
      </c>
      <c r="M42" s="7">
        <f>SUM(E42+G42+I42+K42)</f>
        <v>16</v>
      </c>
      <c r="N42" s="31">
        <f>SUM(D42:K42)</f>
        <v>18</v>
      </c>
    </row>
    <row r="43" spans="1:14" ht="14.25" customHeight="1" x14ac:dyDescent="0.2">
      <c r="A43" s="218"/>
      <c r="B43" s="203" t="s">
        <v>71</v>
      </c>
      <c r="C43" s="208" t="s">
        <v>0</v>
      </c>
      <c r="D43" s="208"/>
      <c r="E43" s="208"/>
      <c r="F43" s="208"/>
      <c r="G43" s="208"/>
      <c r="H43" s="208"/>
      <c r="I43" s="208"/>
      <c r="J43" s="208"/>
      <c r="K43" s="209"/>
      <c r="L43" s="212">
        <f>SUM(L36+L39+L41+L42)</f>
        <v>34</v>
      </c>
      <c r="M43" s="212">
        <f>SUM(M36+M39+M41+M42)</f>
        <v>70</v>
      </c>
      <c r="N43" s="201">
        <f>SUM(N36+N39+N41+N42)</f>
        <v>104</v>
      </c>
    </row>
    <row r="44" spans="1:14" ht="13.5" customHeight="1" thickBot="1" x14ac:dyDescent="0.25">
      <c r="A44" s="219"/>
      <c r="B44" s="205"/>
      <c r="C44" s="210"/>
      <c r="D44" s="210"/>
      <c r="E44" s="210"/>
      <c r="F44" s="210"/>
      <c r="G44" s="210"/>
      <c r="H44" s="210"/>
      <c r="I44" s="210"/>
      <c r="J44" s="210"/>
      <c r="K44" s="211"/>
      <c r="L44" s="213"/>
      <c r="M44" s="213"/>
      <c r="N44" s="202"/>
    </row>
    <row r="45" spans="1:14" ht="14.25" x14ac:dyDescent="0.2">
      <c r="A45" s="216" t="s">
        <v>30</v>
      </c>
      <c r="B45" s="9" t="s">
        <v>31</v>
      </c>
      <c r="C45" s="24" t="s">
        <v>16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30"/>
    </row>
    <row r="46" spans="1:14" ht="14.25" x14ac:dyDescent="0.2">
      <c r="A46" s="217"/>
      <c r="B46" s="9" t="s">
        <v>32</v>
      </c>
      <c r="C46" s="7" t="s">
        <v>17</v>
      </c>
      <c r="D46" s="7">
        <v>62</v>
      </c>
      <c r="E46" s="7">
        <v>37</v>
      </c>
      <c r="F46" s="7">
        <v>10</v>
      </c>
      <c r="G46" s="7">
        <v>8</v>
      </c>
      <c r="H46" s="7">
        <v>0</v>
      </c>
      <c r="I46" s="7">
        <v>0</v>
      </c>
      <c r="J46" s="7">
        <v>0</v>
      </c>
      <c r="K46" s="7">
        <v>0</v>
      </c>
      <c r="L46" s="7">
        <f>SUM(D46+F46+H46+J46)</f>
        <v>72</v>
      </c>
      <c r="M46" s="7">
        <f>SUM(E46+G46+I46+K46)</f>
        <v>45</v>
      </c>
      <c r="N46" s="31">
        <f>SUM(D46:K46)</f>
        <v>117</v>
      </c>
    </row>
    <row r="47" spans="1:14" ht="14.25" x14ac:dyDescent="0.2">
      <c r="A47" s="217"/>
      <c r="B47" s="8" t="s">
        <v>33</v>
      </c>
      <c r="C47" s="8"/>
      <c r="D47" s="206"/>
      <c r="E47" s="207"/>
      <c r="F47" s="206"/>
      <c r="G47" s="207"/>
      <c r="H47" s="206"/>
      <c r="I47" s="207"/>
      <c r="J47" s="206"/>
      <c r="K47" s="207"/>
      <c r="L47" s="7"/>
      <c r="M47" s="7"/>
      <c r="N47" s="25"/>
    </row>
    <row r="48" spans="1:14" ht="14.25" x14ac:dyDescent="0.2">
      <c r="A48" s="217"/>
      <c r="B48" s="9" t="s">
        <v>34</v>
      </c>
      <c r="C48" s="7" t="s">
        <v>16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31"/>
    </row>
    <row r="49" spans="1:14" ht="14.25" x14ac:dyDescent="0.2">
      <c r="A49" s="217"/>
      <c r="B49" s="9" t="s">
        <v>35</v>
      </c>
      <c r="C49" s="7" t="s">
        <v>17</v>
      </c>
      <c r="D49" s="7">
        <v>52</v>
      </c>
      <c r="E49" s="7">
        <v>47</v>
      </c>
      <c r="F49" s="7">
        <v>2</v>
      </c>
      <c r="G49" s="7">
        <v>4</v>
      </c>
      <c r="H49" s="7">
        <v>0</v>
      </c>
      <c r="I49" s="7">
        <v>0</v>
      </c>
      <c r="J49" s="7">
        <v>0</v>
      </c>
      <c r="K49" s="7">
        <v>0</v>
      </c>
      <c r="L49" s="7">
        <f>SUM(D49+F49+H49+J49)</f>
        <v>54</v>
      </c>
      <c r="M49" s="7">
        <f>SUM(E49+G49+I49+K49)</f>
        <v>51</v>
      </c>
      <c r="N49" s="31">
        <f>SUM(D49:K49)</f>
        <v>105</v>
      </c>
    </row>
    <row r="50" spans="1:14" ht="14.25" x14ac:dyDescent="0.2">
      <c r="A50" s="217"/>
      <c r="B50" s="8"/>
      <c r="C50" s="33"/>
      <c r="D50" s="206"/>
      <c r="E50" s="207"/>
      <c r="F50" s="206"/>
      <c r="G50" s="207"/>
      <c r="H50" s="206"/>
      <c r="I50" s="207"/>
      <c r="J50" s="206"/>
      <c r="K50" s="207"/>
      <c r="L50" s="7"/>
      <c r="M50" s="7"/>
      <c r="N50" s="25"/>
    </row>
    <row r="51" spans="1:14" ht="14.25" x14ac:dyDescent="0.2">
      <c r="A51" s="218"/>
      <c r="B51" s="10" t="s">
        <v>36</v>
      </c>
      <c r="C51" s="12" t="s">
        <v>16</v>
      </c>
      <c r="D51" s="13">
        <v>10</v>
      </c>
      <c r="E51" s="14">
        <v>33</v>
      </c>
      <c r="F51" s="13">
        <v>1</v>
      </c>
      <c r="G51" s="14">
        <v>8</v>
      </c>
      <c r="H51" s="13">
        <v>0</v>
      </c>
      <c r="I51" s="14">
        <v>0</v>
      </c>
      <c r="J51" s="13">
        <v>0</v>
      </c>
      <c r="K51" s="14">
        <v>0</v>
      </c>
      <c r="L51" s="7">
        <f>SUM(D51+F51+H51+J51)</f>
        <v>11</v>
      </c>
      <c r="M51" s="7">
        <f>SUM(E51+G51+I51+K51)</f>
        <v>41</v>
      </c>
      <c r="N51" s="25">
        <f>SUM(D51:K51)</f>
        <v>52</v>
      </c>
    </row>
    <row r="52" spans="1:14" ht="14.25" x14ac:dyDescent="0.2">
      <c r="A52" s="218"/>
      <c r="B52" s="9" t="s">
        <v>37</v>
      </c>
      <c r="C52" s="12" t="s">
        <v>17</v>
      </c>
      <c r="D52" s="13">
        <v>23</v>
      </c>
      <c r="E52" s="14">
        <v>47</v>
      </c>
      <c r="F52" s="13">
        <v>0</v>
      </c>
      <c r="G52" s="14">
        <v>1</v>
      </c>
      <c r="H52" s="13">
        <v>0</v>
      </c>
      <c r="I52" s="14">
        <v>0</v>
      </c>
      <c r="J52" s="13">
        <v>0</v>
      </c>
      <c r="K52" s="14">
        <v>0</v>
      </c>
      <c r="L52" s="7">
        <f>SUM(D52+F52+H52+J52)</f>
        <v>23</v>
      </c>
      <c r="M52" s="7">
        <f>SUM(E52+G52+I52+K52)</f>
        <v>48</v>
      </c>
      <c r="N52" s="25">
        <f>SUM(D52:K52)</f>
        <v>71</v>
      </c>
    </row>
    <row r="53" spans="1:14" ht="14.25" customHeight="1" x14ac:dyDescent="0.2">
      <c r="A53" s="218"/>
      <c r="B53" s="203" t="s">
        <v>38</v>
      </c>
      <c r="C53" s="208" t="s">
        <v>0</v>
      </c>
      <c r="D53" s="208"/>
      <c r="E53" s="208"/>
      <c r="F53" s="208"/>
      <c r="G53" s="208"/>
      <c r="H53" s="208"/>
      <c r="I53" s="208"/>
      <c r="J53" s="208"/>
      <c r="K53" s="209"/>
      <c r="L53" s="212">
        <f>SUM(L46+L49+L51+L52)</f>
        <v>160</v>
      </c>
      <c r="M53" s="212">
        <f>SUM(M46+M49+M51+M52)</f>
        <v>185</v>
      </c>
      <c r="N53" s="201">
        <f>SUM(N46+N49+N51+N52)</f>
        <v>345</v>
      </c>
    </row>
    <row r="54" spans="1:14" ht="13.5" thickBot="1" x14ac:dyDescent="0.25">
      <c r="A54" s="219"/>
      <c r="B54" s="204"/>
      <c r="C54" s="210"/>
      <c r="D54" s="210"/>
      <c r="E54" s="210"/>
      <c r="F54" s="210"/>
      <c r="G54" s="210"/>
      <c r="H54" s="210"/>
      <c r="I54" s="210"/>
      <c r="J54" s="210"/>
      <c r="K54" s="211"/>
      <c r="L54" s="213"/>
      <c r="M54" s="213"/>
      <c r="N54" s="202"/>
    </row>
    <row r="55" spans="1:14" ht="14.25" x14ac:dyDescent="0.2">
      <c r="A55" s="216" t="s">
        <v>39</v>
      </c>
      <c r="B55" s="9"/>
      <c r="C55" s="24" t="s">
        <v>16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30"/>
    </row>
    <row r="56" spans="1:14" ht="14.25" x14ac:dyDescent="0.2">
      <c r="A56" s="217"/>
      <c r="B56" s="9" t="s">
        <v>40</v>
      </c>
      <c r="C56" s="7" t="s">
        <v>17</v>
      </c>
      <c r="D56" s="7">
        <v>13</v>
      </c>
      <c r="E56" s="7">
        <v>14</v>
      </c>
      <c r="F56" s="7">
        <v>0</v>
      </c>
      <c r="G56" s="7">
        <v>1</v>
      </c>
      <c r="H56" s="7">
        <v>0</v>
      </c>
      <c r="I56" s="7">
        <v>0</v>
      </c>
      <c r="J56" s="7">
        <v>0</v>
      </c>
      <c r="K56" s="7">
        <v>0</v>
      </c>
      <c r="L56" s="7">
        <f>SUM(D56+F56+H56+J56)</f>
        <v>13</v>
      </c>
      <c r="M56" s="7">
        <f>SUM(E56+G56+I56+K56)</f>
        <v>15</v>
      </c>
      <c r="N56" s="31">
        <f>SUM(D56:K56)</f>
        <v>28</v>
      </c>
    </row>
    <row r="57" spans="1:14" ht="14.25" x14ac:dyDescent="0.2">
      <c r="A57" s="217"/>
      <c r="B57" s="8"/>
      <c r="C57" s="8"/>
      <c r="D57" s="13"/>
      <c r="E57" s="14"/>
      <c r="F57" s="13"/>
      <c r="G57" s="14"/>
      <c r="H57" s="13"/>
      <c r="I57" s="14"/>
      <c r="J57" s="13"/>
      <c r="K57" s="14"/>
      <c r="L57" s="7"/>
      <c r="M57" s="7"/>
      <c r="N57" s="25"/>
    </row>
    <row r="58" spans="1:14" ht="14.25" x14ac:dyDescent="0.2">
      <c r="A58" s="217"/>
      <c r="B58" s="10" t="s">
        <v>41</v>
      </c>
      <c r="C58" s="7" t="s">
        <v>16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31"/>
    </row>
    <row r="59" spans="1:14" ht="14.25" x14ac:dyDescent="0.2">
      <c r="A59" s="217"/>
      <c r="B59" s="9" t="s">
        <v>42</v>
      </c>
      <c r="C59" s="7" t="s">
        <v>17</v>
      </c>
      <c r="D59" s="7">
        <v>30</v>
      </c>
      <c r="E59" s="7">
        <v>60</v>
      </c>
      <c r="F59" s="7">
        <v>0</v>
      </c>
      <c r="G59" s="7">
        <v>8</v>
      </c>
      <c r="H59" s="7">
        <v>0</v>
      </c>
      <c r="I59" s="7">
        <v>0</v>
      </c>
      <c r="J59" s="7">
        <v>0</v>
      </c>
      <c r="K59" s="7">
        <v>0</v>
      </c>
      <c r="L59" s="7">
        <f>SUM(D59+F59+H59+J59)</f>
        <v>30</v>
      </c>
      <c r="M59" s="7">
        <f>SUM(E59+G59+I59+K59)</f>
        <v>68</v>
      </c>
      <c r="N59" s="31">
        <f>SUM(D59:K59)</f>
        <v>98</v>
      </c>
    </row>
    <row r="60" spans="1:14" ht="14.25" x14ac:dyDescent="0.2">
      <c r="A60" s="217"/>
      <c r="B60" s="8" t="s">
        <v>43</v>
      </c>
      <c r="C60" s="8"/>
      <c r="D60" s="11"/>
      <c r="E60" s="12"/>
      <c r="F60" s="11"/>
      <c r="G60" s="12"/>
      <c r="H60" s="11"/>
      <c r="I60" s="12"/>
      <c r="J60" s="11"/>
      <c r="K60" s="12"/>
      <c r="L60" s="7"/>
      <c r="M60" s="7"/>
      <c r="N60" s="25"/>
    </row>
    <row r="61" spans="1:14" ht="14.25" x14ac:dyDescent="0.2">
      <c r="A61" s="217"/>
      <c r="B61" s="9" t="s">
        <v>46</v>
      </c>
      <c r="C61" s="7" t="s">
        <v>16</v>
      </c>
      <c r="D61" s="16"/>
      <c r="E61" s="17"/>
      <c r="F61" s="17"/>
      <c r="G61" s="17"/>
      <c r="H61" s="17"/>
      <c r="I61" s="17"/>
      <c r="J61" s="17"/>
      <c r="K61" s="17"/>
      <c r="L61" s="7"/>
      <c r="M61" s="7"/>
      <c r="N61" s="34"/>
    </row>
    <row r="62" spans="1:14" ht="14.25" x14ac:dyDescent="0.2">
      <c r="A62" s="217"/>
      <c r="B62" s="9" t="s">
        <v>47</v>
      </c>
      <c r="C62" s="7" t="s">
        <v>17</v>
      </c>
      <c r="D62" s="7">
        <v>12</v>
      </c>
      <c r="E62" s="7">
        <v>61</v>
      </c>
      <c r="F62" s="7">
        <v>2</v>
      </c>
      <c r="G62" s="7">
        <v>2</v>
      </c>
      <c r="H62" s="8">
        <v>0</v>
      </c>
      <c r="I62" s="8">
        <v>0</v>
      </c>
      <c r="J62" s="8">
        <v>0</v>
      </c>
      <c r="K62" s="8">
        <v>0</v>
      </c>
      <c r="L62" s="7">
        <f>SUM(D62+F62+H62+J62)</f>
        <v>14</v>
      </c>
      <c r="M62" s="7">
        <f>SUM(E62+G62+I62+K62)</f>
        <v>63</v>
      </c>
      <c r="N62" s="31">
        <f>SUM(D62:K62)</f>
        <v>77</v>
      </c>
    </row>
    <row r="63" spans="1:14" ht="14.25" x14ac:dyDescent="0.2">
      <c r="A63" s="217"/>
      <c r="B63" s="8"/>
      <c r="C63" s="7"/>
      <c r="D63" s="7"/>
      <c r="E63" s="7"/>
      <c r="F63" s="7"/>
      <c r="G63" s="7"/>
      <c r="H63" s="8"/>
      <c r="I63" s="8"/>
      <c r="J63" s="8"/>
      <c r="K63" s="8"/>
      <c r="L63" s="7"/>
      <c r="M63" s="7"/>
      <c r="N63" s="25"/>
    </row>
    <row r="64" spans="1:14" ht="14.25" x14ac:dyDescent="0.2">
      <c r="A64" s="217"/>
      <c r="B64" s="10" t="s">
        <v>44</v>
      </c>
      <c r="C64" s="7" t="s">
        <v>16</v>
      </c>
      <c r="D64" s="7">
        <v>12</v>
      </c>
      <c r="E64" s="7">
        <v>29</v>
      </c>
      <c r="F64" s="7">
        <v>0</v>
      </c>
      <c r="G64" s="7">
        <v>0</v>
      </c>
      <c r="H64" s="8">
        <v>0</v>
      </c>
      <c r="I64" s="8">
        <v>0</v>
      </c>
      <c r="J64" s="8">
        <v>0</v>
      </c>
      <c r="K64" s="8">
        <v>0</v>
      </c>
      <c r="L64" s="7">
        <f>SUM(D64+F64+H64+J64)</f>
        <v>12</v>
      </c>
      <c r="M64" s="7">
        <f>SUM(E64+G64+I64+K64)</f>
        <v>29</v>
      </c>
      <c r="N64" s="25">
        <f>SUM(D64:K64)</f>
        <v>41</v>
      </c>
    </row>
    <row r="65" spans="1:14" ht="14.25" x14ac:dyDescent="0.2">
      <c r="A65" s="217"/>
      <c r="B65" s="9" t="s">
        <v>45</v>
      </c>
      <c r="C65" s="7" t="s">
        <v>17</v>
      </c>
      <c r="D65" s="7">
        <v>0</v>
      </c>
      <c r="E65" s="7">
        <v>26</v>
      </c>
      <c r="F65" s="7">
        <v>0</v>
      </c>
      <c r="G65" s="7">
        <v>1</v>
      </c>
      <c r="H65" s="8">
        <v>0</v>
      </c>
      <c r="I65" s="8">
        <v>1</v>
      </c>
      <c r="J65" s="8">
        <v>0</v>
      </c>
      <c r="K65" s="8">
        <v>0</v>
      </c>
      <c r="L65" s="7">
        <f>SUM(D65+F65+H65+J65)</f>
        <v>0</v>
      </c>
      <c r="M65" s="7">
        <f>SUM(E65+G65+I65+K65)</f>
        <v>28</v>
      </c>
      <c r="N65" s="25">
        <f>SUM(D65:K65)</f>
        <v>28</v>
      </c>
    </row>
    <row r="66" spans="1:14" ht="14.25" x14ac:dyDescent="0.2">
      <c r="A66" s="217"/>
      <c r="B66" s="8" t="s">
        <v>33</v>
      </c>
      <c r="C66" s="8"/>
      <c r="D66" s="7"/>
      <c r="E66" s="7"/>
      <c r="F66" s="7"/>
      <c r="G66" s="7"/>
      <c r="H66" s="8"/>
      <c r="I66" s="8"/>
      <c r="J66" s="8"/>
      <c r="K66" s="8"/>
      <c r="L66" s="7"/>
      <c r="M66" s="7"/>
      <c r="N66" s="25"/>
    </row>
    <row r="67" spans="1:14" ht="14.25" x14ac:dyDescent="0.2">
      <c r="A67" s="217"/>
      <c r="B67" s="9" t="s">
        <v>49</v>
      </c>
      <c r="C67" s="7" t="s">
        <v>16</v>
      </c>
      <c r="D67" s="7">
        <v>5</v>
      </c>
      <c r="E67" s="7">
        <v>21</v>
      </c>
      <c r="F67" s="7">
        <v>0</v>
      </c>
      <c r="G67" s="7">
        <v>1</v>
      </c>
      <c r="H67" s="7">
        <v>0</v>
      </c>
      <c r="I67" s="7">
        <v>0</v>
      </c>
      <c r="J67" s="7">
        <v>0</v>
      </c>
      <c r="K67" s="7">
        <v>0</v>
      </c>
      <c r="L67" s="7">
        <f>SUM(D67+F67+H67+J67)</f>
        <v>5</v>
      </c>
      <c r="M67" s="7">
        <f>SUM(E67+G67+I67+K67)</f>
        <v>22</v>
      </c>
      <c r="N67" s="31">
        <f>SUM(D67:K67)</f>
        <v>27</v>
      </c>
    </row>
    <row r="68" spans="1:14" ht="14.25" x14ac:dyDescent="0.2">
      <c r="A68" s="217"/>
      <c r="B68" s="9" t="s">
        <v>80</v>
      </c>
      <c r="C68" s="7" t="s">
        <v>17</v>
      </c>
      <c r="D68" s="7">
        <v>1</v>
      </c>
      <c r="E68" s="7">
        <v>25</v>
      </c>
      <c r="F68" s="7">
        <v>1</v>
      </c>
      <c r="G68" s="7">
        <v>3</v>
      </c>
      <c r="H68" s="8">
        <v>0</v>
      </c>
      <c r="I68" s="8">
        <v>0</v>
      </c>
      <c r="J68" s="8">
        <v>0</v>
      </c>
      <c r="K68" s="8">
        <v>0</v>
      </c>
      <c r="L68" s="7">
        <f>SUM(D68+F68+H68+J68)</f>
        <v>2</v>
      </c>
      <c r="M68" s="7">
        <f>SUM(E68+G68+I68+K68)</f>
        <v>28</v>
      </c>
      <c r="N68" s="25">
        <f>SUM(D68:K68)</f>
        <v>30</v>
      </c>
    </row>
    <row r="69" spans="1:14" ht="14.25" x14ac:dyDescent="0.2">
      <c r="A69" s="217"/>
      <c r="B69" s="8"/>
      <c r="C69" s="8"/>
      <c r="D69" s="13"/>
      <c r="E69" s="14"/>
      <c r="F69" s="13"/>
      <c r="G69" s="14"/>
      <c r="H69" s="13"/>
      <c r="I69" s="14"/>
      <c r="J69" s="13"/>
      <c r="K69" s="14"/>
      <c r="L69" s="7"/>
      <c r="M69" s="7"/>
      <c r="N69" s="25"/>
    </row>
    <row r="70" spans="1:14" ht="14.25" x14ac:dyDescent="0.2">
      <c r="A70" s="218"/>
      <c r="B70" s="10" t="s">
        <v>85</v>
      </c>
      <c r="C70" s="7" t="s">
        <v>16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31"/>
    </row>
    <row r="71" spans="1:14" ht="14.25" x14ac:dyDescent="0.2">
      <c r="A71" s="218"/>
      <c r="B71" s="9" t="s">
        <v>86</v>
      </c>
      <c r="C71" s="12" t="s">
        <v>17</v>
      </c>
      <c r="D71" s="7">
        <v>20</v>
      </c>
      <c r="E71" s="7">
        <v>24</v>
      </c>
      <c r="F71" s="7">
        <v>0</v>
      </c>
      <c r="G71" s="7">
        <v>0</v>
      </c>
      <c r="H71" s="8">
        <v>0</v>
      </c>
      <c r="I71" s="8">
        <v>0</v>
      </c>
      <c r="J71" s="8">
        <v>0</v>
      </c>
      <c r="K71" s="8">
        <v>0</v>
      </c>
      <c r="L71" s="7">
        <f>SUM(D71+F71+H71+J71)</f>
        <v>20</v>
      </c>
      <c r="M71" s="7">
        <f>SUM(E71+G71+I71+K71)</f>
        <v>24</v>
      </c>
      <c r="N71" s="25">
        <f>SUM(D71:K71)</f>
        <v>44</v>
      </c>
    </row>
    <row r="72" spans="1:14" ht="14.25" customHeight="1" x14ac:dyDescent="0.2">
      <c r="A72" s="218"/>
      <c r="B72" s="9"/>
      <c r="C72" s="208" t="s">
        <v>0</v>
      </c>
      <c r="D72" s="208"/>
      <c r="E72" s="208"/>
      <c r="F72" s="208"/>
      <c r="G72" s="208"/>
      <c r="H72" s="208"/>
      <c r="I72" s="208"/>
      <c r="J72" s="208"/>
      <c r="K72" s="209"/>
      <c r="L72" s="212">
        <f>SUM(L56+L59+L62+L64+L65+L67+L68+L71)</f>
        <v>96</v>
      </c>
      <c r="M72" s="212">
        <f>SUM(M56+M59+M62+M64+M65+M67+M68+M71)</f>
        <v>277</v>
      </c>
      <c r="N72" s="201">
        <f>SUM(N56+N59+N62+N64+N65+N67+N68+N71)</f>
        <v>373</v>
      </c>
    </row>
    <row r="73" spans="1:14" ht="13.5" customHeight="1" thickBot="1" x14ac:dyDescent="0.25">
      <c r="A73" s="219"/>
      <c r="B73" s="43"/>
      <c r="C73" s="210"/>
      <c r="D73" s="210"/>
      <c r="E73" s="210"/>
      <c r="F73" s="210"/>
      <c r="G73" s="210"/>
      <c r="H73" s="210"/>
      <c r="I73" s="210"/>
      <c r="J73" s="210"/>
      <c r="K73" s="211"/>
      <c r="L73" s="213"/>
      <c r="M73" s="213"/>
      <c r="N73" s="202"/>
    </row>
    <row r="74" spans="1:14" ht="14.25" x14ac:dyDescent="0.2">
      <c r="A74" s="216" t="s">
        <v>48</v>
      </c>
      <c r="B74" s="23"/>
      <c r="C74" s="24" t="s">
        <v>14</v>
      </c>
      <c r="D74" s="24">
        <v>50</v>
      </c>
      <c r="E74" s="24">
        <v>63</v>
      </c>
      <c r="F74" s="24">
        <v>15</v>
      </c>
      <c r="G74" s="24">
        <v>73</v>
      </c>
      <c r="H74" s="24">
        <v>0</v>
      </c>
      <c r="I74" s="24">
        <v>0</v>
      </c>
      <c r="J74" s="24">
        <v>0</v>
      </c>
      <c r="K74" s="24">
        <v>0</v>
      </c>
      <c r="L74" s="24">
        <f>SUM(D74+F74+H74+J74)</f>
        <v>65</v>
      </c>
      <c r="M74" s="24">
        <f>SUM(E74+G74+I74+K74)</f>
        <v>136</v>
      </c>
      <c r="N74" s="30">
        <f>SUM(D74:K74)</f>
        <v>201</v>
      </c>
    </row>
    <row r="75" spans="1:14" ht="14.25" x14ac:dyDescent="0.2">
      <c r="A75" s="217"/>
      <c r="B75" s="9" t="s">
        <v>99</v>
      </c>
      <c r="C75" s="7" t="s">
        <v>16</v>
      </c>
      <c r="D75" s="7">
        <v>19</v>
      </c>
      <c r="E75" s="7">
        <v>49</v>
      </c>
      <c r="F75" s="7">
        <v>1</v>
      </c>
      <c r="G75" s="7">
        <v>1</v>
      </c>
      <c r="H75" s="7">
        <v>0</v>
      </c>
      <c r="I75" s="7">
        <v>0</v>
      </c>
      <c r="J75" s="7">
        <v>0</v>
      </c>
      <c r="K75" s="7">
        <v>0</v>
      </c>
      <c r="L75" s="7">
        <f>SUM(D75+F75+H75+J75)</f>
        <v>20</v>
      </c>
      <c r="M75" s="7">
        <f>SUM(E75+G75+I75+K75)</f>
        <v>50</v>
      </c>
      <c r="N75" s="25">
        <f>SUM(D75:K75)</f>
        <v>70</v>
      </c>
    </row>
    <row r="76" spans="1:14" ht="14.25" x14ac:dyDescent="0.2">
      <c r="A76" s="217"/>
      <c r="B76" s="9" t="s">
        <v>100</v>
      </c>
      <c r="C76" s="7" t="s">
        <v>17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31"/>
    </row>
    <row r="77" spans="1:14" ht="14.25" x14ac:dyDescent="0.2">
      <c r="A77" s="217"/>
      <c r="B77" s="8"/>
      <c r="C77" s="8"/>
      <c r="D77" s="13"/>
      <c r="E77" s="14"/>
      <c r="F77" s="13"/>
      <c r="G77" s="14"/>
      <c r="H77" s="13"/>
      <c r="I77" s="14"/>
      <c r="J77" s="13"/>
      <c r="K77" s="14"/>
      <c r="L77" s="7"/>
      <c r="M77" s="7"/>
      <c r="N77" s="25"/>
    </row>
    <row r="78" spans="1:14" ht="14.25" x14ac:dyDescent="0.2">
      <c r="A78" s="217"/>
      <c r="B78" s="10" t="s">
        <v>51</v>
      </c>
      <c r="C78" s="7" t="s">
        <v>16</v>
      </c>
      <c r="D78" s="7">
        <v>26</v>
      </c>
      <c r="E78" s="7">
        <v>42</v>
      </c>
      <c r="F78" s="7">
        <v>0</v>
      </c>
      <c r="G78" s="7">
        <v>4</v>
      </c>
      <c r="H78" s="7">
        <v>0</v>
      </c>
      <c r="I78" s="7">
        <v>0</v>
      </c>
      <c r="J78" s="7">
        <v>0</v>
      </c>
      <c r="K78" s="7">
        <v>0</v>
      </c>
      <c r="L78" s="7">
        <f>SUM(D78+F78+H78+J78)</f>
        <v>26</v>
      </c>
      <c r="M78" s="7">
        <f>SUM(E78+G78+I78+K78)</f>
        <v>46</v>
      </c>
      <c r="N78" s="25">
        <f>SUM(D78:K78)</f>
        <v>72</v>
      </c>
    </row>
    <row r="79" spans="1:14" ht="14.25" x14ac:dyDescent="0.2">
      <c r="A79" s="217"/>
      <c r="B79" s="9" t="s">
        <v>52</v>
      </c>
      <c r="C79" s="7" t="s">
        <v>17</v>
      </c>
      <c r="D79" s="97">
        <v>26</v>
      </c>
      <c r="E79" s="97">
        <v>34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f>SUM(D79+F79+H79+J79)</f>
        <v>26</v>
      </c>
      <c r="M79" s="7">
        <f>SUM(E79+G79+I79+K79)</f>
        <v>34</v>
      </c>
      <c r="N79" s="25">
        <f>SUM(D79:K79)</f>
        <v>60</v>
      </c>
    </row>
    <row r="80" spans="1:14" ht="14.25" x14ac:dyDescent="0.2">
      <c r="A80" s="217"/>
      <c r="B80" s="8" t="s">
        <v>47</v>
      </c>
      <c r="C80" s="8"/>
      <c r="D80" s="13"/>
      <c r="E80" s="14"/>
      <c r="F80" s="13"/>
      <c r="G80" s="14"/>
      <c r="H80" s="13"/>
      <c r="I80" s="14"/>
      <c r="J80" s="13"/>
      <c r="K80" s="14"/>
      <c r="L80" s="7"/>
      <c r="M80" s="7"/>
      <c r="N80" s="25"/>
    </row>
    <row r="81" spans="1:14" ht="14.25" x14ac:dyDescent="0.2">
      <c r="A81" s="217"/>
      <c r="B81" s="9" t="s">
        <v>49</v>
      </c>
      <c r="C81" s="7" t="s">
        <v>16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25"/>
    </row>
    <row r="82" spans="1:14" ht="14.25" x14ac:dyDescent="0.2">
      <c r="A82" s="217"/>
      <c r="B82" s="9" t="s">
        <v>89</v>
      </c>
      <c r="C82" s="7" t="s">
        <v>17</v>
      </c>
      <c r="D82" s="7">
        <v>34</v>
      </c>
      <c r="E82" s="7">
        <v>26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f>SUM(D82+F82+H82+J82)</f>
        <v>34</v>
      </c>
      <c r="M82" s="7">
        <f>SUM(E82+G82+I82+K82)</f>
        <v>26</v>
      </c>
      <c r="N82" s="25">
        <f>SUM(D82:K82)</f>
        <v>60</v>
      </c>
    </row>
    <row r="83" spans="1:14" ht="14.25" x14ac:dyDescent="0.2">
      <c r="A83" s="217"/>
      <c r="B83" s="8"/>
      <c r="C83" s="18"/>
      <c r="D83" s="13"/>
      <c r="E83" s="14"/>
      <c r="F83" s="13"/>
      <c r="G83" s="14"/>
      <c r="H83" s="13"/>
      <c r="I83" s="14"/>
      <c r="J83" s="13"/>
      <c r="K83" s="14"/>
      <c r="L83" s="7"/>
      <c r="M83" s="7"/>
      <c r="N83" s="25"/>
    </row>
    <row r="84" spans="1:14" ht="14.25" x14ac:dyDescent="0.2">
      <c r="A84" s="217"/>
      <c r="B84" s="10" t="s">
        <v>91</v>
      </c>
      <c r="C84" s="7" t="s">
        <v>16</v>
      </c>
      <c r="D84" s="7">
        <v>21</v>
      </c>
      <c r="E84" s="7">
        <v>41</v>
      </c>
      <c r="F84" s="7">
        <v>1</v>
      </c>
      <c r="G84" s="7">
        <v>2</v>
      </c>
      <c r="H84" s="7">
        <v>0</v>
      </c>
      <c r="I84" s="7">
        <v>0</v>
      </c>
      <c r="J84" s="7">
        <v>0</v>
      </c>
      <c r="K84" s="7">
        <v>0</v>
      </c>
      <c r="L84" s="7">
        <f>AVERAGE(D84+F84+H84+J84)</f>
        <v>22</v>
      </c>
      <c r="M84" s="7">
        <f>SUM(E84+G84+I84+K84)</f>
        <v>43</v>
      </c>
      <c r="N84" s="25">
        <f>SUM(D84:K84)</f>
        <v>65</v>
      </c>
    </row>
    <row r="85" spans="1:14" ht="14.25" x14ac:dyDescent="0.2">
      <c r="A85" s="217"/>
      <c r="B85" s="9" t="s">
        <v>92</v>
      </c>
      <c r="C85" s="7" t="s">
        <v>17</v>
      </c>
      <c r="D85" s="7">
        <v>21</v>
      </c>
      <c r="E85" s="7">
        <v>36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f>SUM(D85+F85+H85+J85)</f>
        <v>21</v>
      </c>
      <c r="M85" s="7">
        <f>SUM(E85+G85+I85+K85)</f>
        <v>36</v>
      </c>
      <c r="N85" s="25">
        <f>SUM(D85:K85)</f>
        <v>57</v>
      </c>
    </row>
    <row r="86" spans="1:14" ht="14.25" x14ac:dyDescent="0.2">
      <c r="A86" s="217"/>
      <c r="B86" s="8" t="s">
        <v>90</v>
      </c>
      <c r="C86" s="8"/>
      <c r="D86" s="13"/>
      <c r="E86" s="14"/>
      <c r="F86" s="13"/>
      <c r="G86" s="14"/>
      <c r="H86" s="13"/>
      <c r="I86" s="14"/>
      <c r="J86" s="13"/>
      <c r="K86" s="14"/>
      <c r="L86" s="7"/>
      <c r="M86" s="7"/>
      <c r="N86" s="25"/>
    </row>
    <row r="87" spans="1:14" ht="14.25" x14ac:dyDescent="0.2">
      <c r="A87" s="217"/>
      <c r="B87" s="9" t="s">
        <v>93</v>
      </c>
      <c r="C87" s="7" t="s">
        <v>16</v>
      </c>
      <c r="D87" s="7">
        <v>18</v>
      </c>
      <c r="E87" s="7">
        <v>40</v>
      </c>
      <c r="F87" s="7">
        <v>1</v>
      </c>
      <c r="G87" s="7">
        <v>4</v>
      </c>
      <c r="H87" s="7">
        <v>0</v>
      </c>
      <c r="I87" s="7">
        <v>0</v>
      </c>
      <c r="J87" s="7">
        <v>0</v>
      </c>
      <c r="K87" s="7">
        <v>0</v>
      </c>
      <c r="L87" s="7">
        <f>SUM(D87+F87+H87+J87)</f>
        <v>19</v>
      </c>
      <c r="M87" s="7">
        <f>SUM(E87+G87+I87+K87)</f>
        <v>44</v>
      </c>
      <c r="N87" s="25">
        <f>SUM(D87:K87)</f>
        <v>63</v>
      </c>
    </row>
    <row r="88" spans="1:14" ht="14.25" x14ac:dyDescent="0.2">
      <c r="A88" s="217"/>
      <c r="B88" s="9" t="s">
        <v>94</v>
      </c>
      <c r="C88" s="7" t="s">
        <v>17</v>
      </c>
      <c r="D88" s="7">
        <v>23</v>
      </c>
      <c r="E88" s="7">
        <v>36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f>SUM(D88+F88+H88+J88)</f>
        <v>23</v>
      </c>
      <c r="M88" s="7">
        <f>SUM(E88+G88+I88+K88)</f>
        <v>36</v>
      </c>
      <c r="N88" s="31">
        <f>SUM(D88:K88)</f>
        <v>59</v>
      </c>
    </row>
    <row r="89" spans="1:14" ht="14.25" x14ac:dyDescent="0.2">
      <c r="A89" s="217"/>
      <c r="B89" s="8"/>
      <c r="C89" s="18"/>
      <c r="D89" s="13"/>
      <c r="E89" s="14"/>
      <c r="F89" s="13"/>
      <c r="G89" s="14"/>
      <c r="H89" s="13"/>
      <c r="I89" s="14"/>
      <c r="J89" s="13"/>
      <c r="K89" s="14"/>
      <c r="L89" s="7"/>
      <c r="M89" s="7"/>
      <c r="N89" s="25"/>
    </row>
    <row r="90" spans="1:14" ht="14.25" x14ac:dyDescent="0.2">
      <c r="A90" s="217"/>
      <c r="B90" s="10" t="s">
        <v>95</v>
      </c>
      <c r="C90" s="7" t="s">
        <v>16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31"/>
    </row>
    <row r="91" spans="1:14" ht="14.25" x14ac:dyDescent="0.2">
      <c r="A91" s="217"/>
      <c r="B91" s="9" t="s">
        <v>96</v>
      </c>
      <c r="C91" s="7" t="s">
        <v>17</v>
      </c>
      <c r="D91" s="7">
        <v>15</v>
      </c>
      <c r="E91" s="7">
        <v>17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f>SUM(D91+F91+H91+J91)</f>
        <v>15</v>
      </c>
      <c r="M91" s="7">
        <f>SUM(E91+G91+I91+K91)</f>
        <v>17</v>
      </c>
      <c r="N91" s="31">
        <f>SUM(D91:K91)</f>
        <v>32</v>
      </c>
    </row>
    <row r="92" spans="1:14" ht="14.25" customHeight="1" x14ac:dyDescent="0.2">
      <c r="A92" s="218"/>
      <c r="B92" s="203" t="s">
        <v>50</v>
      </c>
      <c r="C92" s="208" t="s">
        <v>0</v>
      </c>
      <c r="D92" s="208"/>
      <c r="E92" s="208"/>
      <c r="F92" s="208"/>
      <c r="G92" s="208"/>
      <c r="H92" s="208"/>
      <c r="I92" s="208"/>
      <c r="J92" s="208"/>
      <c r="K92" s="209"/>
      <c r="L92" s="212">
        <f>SUM(L74+L75+L78+L79+L82+L84+L85+L87+L88+L91)</f>
        <v>271</v>
      </c>
      <c r="M92" s="212">
        <f>SUM(M74+M75+M78+M79+M82+M84+M85+M87+M88+M91)</f>
        <v>468</v>
      </c>
      <c r="N92" s="201">
        <f>SUM(N74+N75+N78+N79+N82+N84+N85+N87+N88+N91)</f>
        <v>739</v>
      </c>
    </row>
    <row r="93" spans="1:14" ht="13.5" thickBot="1" x14ac:dyDescent="0.25">
      <c r="A93" s="219"/>
      <c r="B93" s="204"/>
      <c r="C93" s="210"/>
      <c r="D93" s="210"/>
      <c r="E93" s="210"/>
      <c r="F93" s="210"/>
      <c r="G93" s="210"/>
      <c r="H93" s="210"/>
      <c r="I93" s="210"/>
      <c r="J93" s="210"/>
      <c r="K93" s="211"/>
      <c r="L93" s="213"/>
      <c r="M93" s="213"/>
      <c r="N93" s="202"/>
    </row>
    <row r="94" spans="1:14" ht="14.25" customHeight="1" x14ac:dyDescent="0.2">
      <c r="A94" s="216" t="s">
        <v>53</v>
      </c>
      <c r="B94" s="23"/>
      <c r="C94" s="24" t="s">
        <v>14</v>
      </c>
      <c r="D94" s="24">
        <v>788</v>
      </c>
      <c r="E94" s="24">
        <v>559</v>
      </c>
      <c r="F94" s="24">
        <v>110</v>
      </c>
      <c r="G94" s="24">
        <v>495</v>
      </c>
      <c r="H94" s="24">
        <v>1</v>
      </c>
      <c r="I94" s="24">
        <v>10</v>
      </c>
      <c r="J94" s="24">
        <v>0</v>
      </c>
      <c r="K94" s="24">
        <v>4</v>
      </c>
      <c r="L94" s="24">
        <f>SUM(D94+F94+H94+J94)</f>
        <v>899</v>
      </c>
      <c r="M94" s="30">
        <f>SUM(E94+G94+I94+K94)</f>
        <v>1068</v>
      </c>
      <c r="N94" s="35">
        <f>SUM(D94:K94)</f>
        <v>1967</v>
      </c>
    </row>
    <row r="95" spans="1:14" ht="14.25" x14ac:dyDescent="0.2">
      <c r="A95" s="218"/>
      <c r="B95" s="203" t="s">
        <v>53</v>
      </c>
      <c r="C95" s="12" t="s">
        <v>16</v>
      </c>
      <c r="D95" s="7">
        <v>408</v>
      </c>
      <c r="E95" s="7">
        <v>446</v>
      </c>
      <c r="F95" s="7">
        <v>148</v>
      </c>
      <c r="G95" s="7">
        <v>159</v>
      </c>
      <c r="H95" s="7">
        <v>0</v>
      </c>
      <c r="I95" s="7">
        <v>4</v>
      </c>
      <c r="J95" s="7">
        <v>0</v>
      </c>
      <c r="K95" s="7">
        <v>1</v>
      </c>
      <c r="L95" s="7">
        <f>SUM(D95+F95+H95+J95)</f>
        <v>556</v>
      </c>
      <c r="M95" s="31">
        <f>SUM(E95+G95+I95+K95)</f>
        <v>610</v>
      </c>
      <c r="N95" s="36">
        <f>SUM(D95:K95)</f>
        <v>1166</v>
      </c>
    </row>
    <row r="96" spans="1:14" ht="15" thickBot="1" x14ac:dyDescent="0.25">
      <c r="A96" s="219"/>
      <c r="B96" s="204"/>
      <c r="C96" s="222" t="s">
        <v>0</v>
      </c>
      <c r="D96" s="222"/>
      <c r="E96" s="222"/>
      <c r="F96" s="222"/>
      <c r="G96" s="222"/>
      <c r="H96" s="222"/>
      <c r="I96" s="222"/>
      <c r="J96" s="222"/>
      <c r="K96" s="223"/>
      <c r="L96" s="37">
        <f>SUM(L94+L95)</f>
        <v>1455</v>
      </c>
      <c r="M96" s="38">
        <f>SUM(M94+M95)</f>
        <v>1678</v>
      </c>
      <c r="N96" s="39">
        <f>SUM(N94+N95)</f>
        <v>3133</v>
      </c>
    </row>
    <row r="97" spans="1:14" ht="27.75" customHeight="1" x14ac:dyDescent="0.2">
      <c r="A97" s="214" t="s">
        <v>0</v>
      </c>
      <c r="B97" s="215"/>
      <c r="C97" s="13"/>
      <c r="D97" s="200"/>
      <c r="E97" s="200"/>
      <c r="F97" s="200"/>
      <c r="G97" s="200"/>
      <c r="H97" s="200"/>
      <c r="I97" s="200"/>
      <c r="J97" s="200"/>
      <c r="K97" s="200"/>
      <c r="L97" s="19">
        <f>SUM(L17+L33+L43+L53+L72+L92+L96)</f>
        <v>2190</v>
      </c>
      <c r="M97" s="19">
        <f>SUM(M17+M33+M43+M53+M72+M92+M96)</f>
        <v>2940</v>
      </c>
      <c r="N97" s="19">
        <f>SUM(N17+N33+N43+N53+N72+N92+N96)</f>
        <v>5130</v>
      </c>
    </row>
  </sheetData>
  <mergeCells count="70">
    <mergeCell ref="A19:A34"/>
    <mergeCell ref="F40:G40"/>
    <mergeCell ref="N43:N44"/>
    <mergeCell ref="M33:M34"/>
    <mergeCell ref="H47:I47"/>
    <mergeCell ref="C43:K44"/>
    <mergeCell ref="L33:L34"/>
    <mergeCell ref="F24:G24"/>
    <mergeCell ref="D24:E24"/>
    <mergeCell ref="A35:A44"/>
    <mergeCell ref="B95:B96"/>
    <mergeCell ref="M72:M73"/>
    <mergeCell ref="M53:M54"/>
    <mergeCell ref="A94:A96"/>
    <mergeCell ref="C72:K73"/>
    <mergeCell ref="H50:I50"/>
    <mergeCell ref="L43:L44"/>
    <mergeCell ref="C96:K96"/>
    <mergeCell ref="J47:K47"/>
    <mergeCell ref="J50:K50"/>
    <mergeCell ref="C92:K93"/>
    <mergeCell ref="L53:L54"/>
    <mergeCell ref="D97:E97"/>
    <mergeCell ref="A6:A8"/>
    <mergeCell ref="F97:G97"/>
    <mergeCell ref="A9:A18"/>
    <mergeCell ref="D6:G6"/>
    <mergeCell ref="D40:E40"/>
    <mergeCell ref="D7:E7"/>
    <mergeCell ref="B6:B8"/>
    <mergeCell ref="C17:K18"/>
    <mergeCell ref="J24:K24"/>
    <mergeCell ref="H6:K6"/>
    <mergeCell ref="H40:I40"/>
    <mergeCell ref="J40:K40"/>
    <mergeCell ref="J7:K7"/>
    <mergeCell ref="C33:K34"/>
    <mergeCell ref="H7:I7"/>
    <mergeCell ref="F7:G7"/>
    <mergeCell ref="A97:B97"/>
    <mergeCell ref="N72:N73"/>
    <mergeCell ref="D47:E47"/>
    <mergeCell ref="L92:L93"/>
    <mergeCell ref="L72:L73"/>
    <mergeCell ref="N53:N54"/>
    <mergeCell ref="N92:N93"/>
    <mergeCell ref="D50:E50"/>
    <mergeCell ref="A55:A73"/>
    <mergeCell ref="A74:A93"/>
    <mergeCell ref="A45:A54"/>
    <mergeCell ref="B92:B93"/>
    <mergeCell ref="F47:G47"/>
    <mergeCell ref="M92:M93"/>
    <mergeCell ref="H97:I97"/>
    <mergeCell ref="J97:K97"/>
    <mergeCell ref="N33:N34"/>
    <mergeCell ref="B17:B18"/>
    <mergeCell ref="B43:B44"/>
    <mergeCell ref="B53:B54"/>
    <mergeCell ref="D30:E30"/>
    <mergeCell ref="H30:I30"/>
    <mergeCell ref="F30:G30"/>
    <mergeCell ref="J30:K30"/>
    <mergeCell ref="F50:G50"/>
    <mergeCell ref="C53:K54"/>
    <mergeCell ref="M43:M44"/>
    <mergeCell ref="H24:I24"/>
    <mergeCell ref="N17:N18"/>
    <mergeCell ref="L17:L18"/>
    <mergeCell ref="M17:M18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workbookViewId="0">
      <selection activeCell="S23" sqref="S23"/>
    </sheetView>
  </sheetViews>
  <sheetFormatPr baseColWidth="10" defaultRowHeight="12.75" x14ac:dyDescent="0.2"/>
  <cols>
    <col min="1" max="1" width="12.85546875" customWidth="1"/>
    <col min="2" max="2" width="21" customWidth="1"/>
    <col min="3" max="4" width="7.5703125" customWidth="1"/>
    <col min="5" max="5" width="8.140625" customWidth="1"/>
    <col min="6" max="6" width="7.42578125" customWidth="1"/>
    <col min="7" max="7" width="8.140625" customWidth="1"/>
    <col min="8" max="8" width="7.85546875" customWidth="1"/>
    <col min="9" max="9" width="8.140625" customWidth="1"/>
    <col min="10" max="10" width="6.5703125" customWidth="1"/>
    <col min="11" max="11" width="8.5703125" customWidth="1"/>
    <col min="12" max="12" width="6.140625" customWidth="1"/>
    <col min="13" max="13" width="8.5703125" customWidth="1"/>
    <col min="14" max="14" width="6.28515625" customWidth="1"/>
  </cols>
  <sheetData>
    <row r="1" spans="1:14" x14ac:dyDescent="0.2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8.75" x14ac:dyDescent="0.3">
      <c r="A2" s="1"/>
      <c r="B2" s="2"/>
      <c r="C2" s="2"/>
      <c r="D2" s="2"/>
      <c r="E2" s="46" t="s">
        <v>5</v>
      </c>
      <c r="G2" s="2"/>
      <c r="H2" s="2"/>
      <c r="I2" s="2"/>
      <c r="J2" s="2"/>
      <c r="K2" s="2"/>
      <c r="L2" s="2"/>
      <c r="M2" s="2"/>
      <c r="N2" s="2"/>
    </row>
    <row r="3" spans="1:14" ht="15" customHeight="1" x14ac:dyDescent="0.3">
      <c r="A3" s="40"/>
      <c r="B3" s="40"/>
      <c r="C3" s="40"/>
      <c r="D3" s="40"/>
      <c r="E3" s="47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19.5" customHeight="1" x14ac:dyDescent="0.35">
      <c r="A4" s="4"/>
      <c r="B4" s="5"/>
      <c r="C4" s="5"/>
      <c r="D4" s="5"/>
      <c r="E4" s="48" t="s">
        <v>4</v>
      </c>
      <c r="F4" s="6"/>
      <c r="G4" s="6"/>
      <c r="H4" s="6"/>
      <c r="I4" s="2"/>
      <c r="J4" s="41" t="s">
        <v>6</v>
      </c>
      <c r="K4" s="42"/>
      <c r="L4" s="42"/>
      <c r="M4" s="2"/>
      <c r="N4" s="2"/>
    </row>
    <row r="5" spans="1:14" ht="13.5" customHeight="1" thickBot="1" x14ac:dyDescent="0.25">
      <c r="A5" s="58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</row>
    <row r="6" spans="1:14" ht="26.25" customHeight="1" x14ac:dyDescent="0.2">
      <c r="A6" s="265" t="s">
        <v>2</v>
      </c>
      <c r="B6" s="262" t="s">
        <v>7</v>
      </c>
      <c r="C6" s="262" t="s">
        <v>15</v>
      </c>
      <c r="D6" s="200" t="s">
        <v>8</v>
      </c>
      <c r="E6" s="200"/>
      <c r="F6" s="200"/>
      <c r="G6" s="261"/>
      <c r="H6" s="200" t="s">
        <v>9</v>
      </c>
      <c r="I6" s="200"/>
      <c r="J6" s="200"/>
      <c r="K6" s="261"/>
      <c r="L6" s="22" t="s">
        <v>0</v>
      </c>
      <c r="M6" s="64" t="s">
        <v>0</v>
      </c>
      <c r="N6" s="262" t="s">
        <v>0</v>
      </c>
    </row>
    <row r="7" spans="1:14" ht="14.25" customHeight="1" x14ac:dyDescent="0.2">
      <c r="A7" s="266"/>
      <c r="B7" s="263"/>
      <c r="C7" s="263"/>
      <c r="D7" s="221" t="s">
        <v>10</v>
      </c>
      <c r="E7" s="207"/>
      <c r="F7" s="206" t="s">
        <v>13</v>
      </c>
      <c r="G7" s="251"/>
      <c r="H7" s="221" t="s">
        <v>10</v>
      </c>
      <c r="I7" s="207"/>
      <c r="J7" s="206" t="s">
        <v>13</v>
      </c>
      <c r="K7" s="251"/>
      <c r="L7" s="22" t="s">
        <v>11</v>
      </c>
      <c r="M7" s="65" t="s">
        <v>12</v>
      </c>
      <c r="N7" s="263"/>
    </row>
    <row r="8" spans="1:14" ht="13.5" customHeight="1" thickBot="1" x14ac:dyDescent="0.25">
      <c r="A8" s="266"/>
      <c r="B8" s="263"/>
      <c r="C8" s="263"/>
      <c r="D8" s="66" t="s">
        <v>11</v>
      </c>
      <c r="E8" s="10" t="s">
        <v>12</v>
      </c>
      <c r="F8" s="10" t="s">
        <v>11</v>
      </c>
      <c r="G8" s="61" t="s">
        <v>12</v>
      </c>
      <c r="H8" s="66" t="s">
        <v>11</v>
      </c>
      <c r="I8" s="10" t="s">
        <v>12</v>
      </c>
      <c r="J8" s="10" t="s">
        <v>11</v>
      </c>
      <c r="K8" s="61" t="s">
        <v>12</v>
      </c>
      <c r="L8" s="22"/>
      <c r="M8" s="56"/>
      <c r="N8" s="264"/>
    </row>
    <row r="9" spans="1:14" ht="13.5" customHeight="1" x14ac:dyDescent="0.2">
      <c r="A9" s="267" t="s">
        <v>18</v>
      </c>
      <c r="B9" s="67" t="s">
        <v>54</v>
      </c>
      <c r="C9" s="35" t="s">
        <v>14</v>
      </c>
      <c r="D9" s="63">
        <v>19</v>
      </c>
      <c r="E9" s="24">
        <v>15</v>
      </c>
      <c r="F9" s="24">
        <v>3</v>
      </c>
      <c r="G9" s="30">
        <v>11</v>
      </c>
      <c r="H9" s="63">
        <v>0</v>
      </c>
      <c r="I9" s="24">
        <v>0</v>
      </c>
      <c r="J9" s="24">
        <v>0</v>
      </c>
      <c r="K9" s="30">
        <v>0</v>
      </c>
      <c r="L9" s="63">
        <f>SUM(D9+F9+H9+J9)</f>
        <v>22</v>
      </c>
      <c r="M9" s="30">
        <f>SUM(E9+G9+I9+K9)</f>
        <v>26</v>
      </c>
      <c r="N9" s="26">
        <f>SUM(D9:K9)</f>
        <v>48</v>
      </c>
    </row>
    <row r="10" spans="1:14" ht="14.25" customHeight="1" x14ac:dyDescent="0.2">
      <c r="A10" s="268"/>
      <c r="B10" s="68" t="s">
        <v>55</v>
      </c>
      <c r="C10" s="36" t="s">
        <v>16</v>
      </c>
      <c r="D10" s="12">
        <v>5</v>
      </c>
      <c r="E10" s="7">
        <v>14</v>
      </c>
      <c r="F10" s="7">
        <v>0</v>
      </c>
      <c r="G10" s="31">
        <v>1</v>
      </c>
      <c r="H10" s="12">
        <v>0</v>
      </c>
      <c r="I10" s="7">
        <v>0</v>
      </c>
      <c r="J10" s="7">
        <v>0</v>
      </c>
      <c r="K10" s="31">
        <v>0</v>
      </c>
      <c r="L10" s="14">
        <f>SUM(D10+F10+H10+J10)</f>
        <v>5</v>
      </c>
      <c r="M10" s="25">
        <f>SUM(E10+G10+I10+K10)</f>
        <v>15</v>
      </c>
      <c r="N10" s="27">
        <f>SUM(D10:K10)</f>
        <v>20</v>
      </c>
    </row>
    <row r="11" spans="1:14" ht="13.5" customHeight="1" x14ac:dyDescent="0.2">
      <c r="A11" s="268"/>
      <c r="B11" s="68" t="s">
        <v>56</v>
      </c>
      <c r="C11" s="28"/>
      <c r="D11" s="221"/>
      <c r="E11" s="207"/>
      <c r="F11" s="206"/>
      <c r="G11" s="251"/>
      <c r="H11" s="221"/>
      <c r="I11" s="207"/>
      <c r="J11" s="206"/>
      <c r="K11" s="251"/>
      <c r="L11" s="14"/>
      <c r="M11" s="25"/>
      <c r="N11" s="28"/>
    </row>
    <row r="12" spans="1:14" ht="13.5" customHeight="1" x14ac:dyDescent="0.2">
      <c r="A12" s="268"/>
      <c r="B12" s="28" t="s">
        <v>57</v>
      </c>
      <c r="C12" s="28"/>
      <c r="D12" s="51"/>
      <c r="E12" s="12"/>
      <c r="F12" s="11"/>
      <c r="G12" s="36"/>
      <c r="H12" s="50"/>
      <c r="I12" s="14"/>
      <c r="J12" s="13"/>
      <c r="K12" s="28"/>
      <c r="L12" s="14"/>
      <c r="M12" s="25"/>
      <c r="N12" s="28"/>
    </row>
    <row r="13" spans="1:14" ht="13.5" customHeight="1" x14ac:dyDescent="0.2">
      <c r="A13" s="268"/>
      <c r="B13" s="76" t="s">
        <v>41</v>
      </c>
      <c r="C13" s="36" t="s">
        <v>14</v>
      </c>
      <c r="D13" s="12">
        <v>29</v>
      </c>
      <c r="E13" s="7">
        <v>40</v>
      </c>
      <c r="F13" s="7">
        <v>9</v>
      </c>
      <c r="G13" s="31">
        <v>18</v>
      </c>
      <c r="H13" s="12">
        <v>0</v>
      </c>
      <c r="I13" s="7">
        <v>0</v>
      </c>
      <c r="J13" s="7">
        <v>0</v>
      </c>
      <c r="K13" s="31">
        <v>0</v>
      </c>
      <c r="L13" s="14">
        <f>SUM(D13+F13+H13+J13)</f>
        <v>38</v>
      </c>
      <c r="M13" s="25">
        <f>SUM(E13+G13+I13+K13)</f>
        <v>58</v>
      </c>
      <c r="N13" s="29">
        <f>SUM(D13:K13)</f>
        <v>96</v>
      </c>
    </row>
    <row r="14" spans="1:14" ht="13.5" customHeight="1" thickBot="1" x14ac:dyDescent="0.25">
      <c r="A14" s="268"/>
      <c r="B14" s="68" t="s">
        <v>58</v>
      </c>
      <c r="C14" s="73" t="s">
        <v>16</v>
      </c>
      <c r="D14" s="55">
        <v>14</v>
      </c>
      <c r="E14" s="52">
        <v>20</v>
      </c>
      <c r="F14" s="52">
        <v>2</v>
      </c>
      <c r="G14" s="53">
        <v>7</v>
      </c>
      <c r="H14" s="55">
        <v>0</v>
      </c>
      <c r="I14" s="52">
        <v>0</v>
      </c>
      <c r="J14" s="52">
        <v>0</v>
      </c>
      <c r="K14" s="53">
        <v>0</v>
      </c>
      <c r="L14" s="55">
        <f>SUM(D14+F14+H14+J14)</f>
        <v>16</v>
      </c>
      <c r="M14" s="53">
        <f>SUM(E14+G14+I14+K14)</f>
        <v>27</v>
      </c>
      <c r="N14" s="71">
        <f>SUM(D14:K14)</f>
        <v>43</v>
      </c>
    </row>
    <row r="15" spans="1:14" ht="14.25" customHeight="1" x14ac:dyDescent="0.2">
      <c r="A15" s="268"/>
      <c r="B15" s="68" t="s">
        <v>43</v>
      </c>
      <c r="C15" s="242" t="s">
        <v>0</v>
      </c>
      <c r="D15" s="242"/>
      <c r="E15" s="242"/>
      <c r="F15" s="242"/>
      <c r="G15" s="242"/>
      <c r="H15" s="242"/>
      <c r="I15" s="242"/>
      <c r="J15" s="242"/>
      <c r="K15" s="232"/>
      <c r="L15" s="253">
        <f>SUM(L9+L10+L13+L14)</f>
        <v>81</v>
      </c>
      <c r="M15" s="249">
        <f>SUM(M9+M10+M13+M14)</f>
        <v>126</v>
      </c>
      <c r="N15" s="232">
        <f>SUM(N9+N10+N13+N14)</f>
        <v>207</v>
      </c>
    </row>
    <row r="16" spans="1:14" ht="13.5" customHeight="1" thickBot="1" x14ac:dyDescent="0.25">
      <c r="A16" s="269"/>
      <c r="B16" s="69"/>
      <c r="C16" s="243"/>
      <c r="D16" s="243"/>
      <c r="E16" s="243"/>
      <c r="F16" s="243"/>
      <c r="G16" s="243"/>
      <c r="H16" s="243"/>
      <c r="I16" s="243"/>
      <c r="J16" s="243"/>
      <c r="K16" s="233"/>
      <c r="L16" s="254"/>
      <c r="M16" s="231"/>
      <c r="N16" s="233"/>
    </row>
    <row r="17" spans="1:14" ht="13.5" customHeight="1" x14ac:dyDescent="0.2">
      <c r="A17" s="227" t="s">
        <v>3</v>
      </c>
      <c r="B17" s="86"/>
      <c r="C17" s="35" t="s">
        <v>14</v>
      </c>
      <c r="D17" s="63">
        <v>4</v>
      </c>
      <c r="E17" s="24">
        <v>1</v>
      </c>
      <c r="F17" s="24">
        <v>1</v>
      </c>
      <c r="G17" s="30">
        <v>1</v>
      </c>
      <c r="H17" s="63">
        <v>0</v>
      </c>
      <c r="I17" s="24">
        <v>0</v>
      </c>
      <c r="J17" s="24">
        <v>0</v>
      </c>
      <c r="K17" s="30">
        <v>0</v>
      </c>
      <c r="L17" s="63">
        <f t="shared" ref="L17:M21" si="0">SUM(D17+F17+H17+J17)</f>
        <v>5</v>
      </c>
      <c r="M17" s="24">
        <f t="shared" si="0"/>
        <v>2</v>
      </c>
      <c r="N17" s="30">
        <f>SUM(D17:K17)</f>
        <v>7</v>
      </c>
    </row>
    <row r="18" spans="1:14" ht="13.5" customHeight="1" x14ac:dyDescent="0.2">
      <c r="A18" s="228"/>
      <c r="B18" s="88" t="s">
        <v>59</v>
      </c>
      <c r="C18" s="36" t="s">
        <v>16</v>
      </c>
      <c r="D18" s="12">
        <v>9</v>
      </c>
      <c r="E18" s="7">
        <v>4</v>
      </c>
      <c r="F18" s="7">
        <v>0</v>
      </c>
      <c r="G18" s="31">
        <v>1</v>
      </c>
      <c r="H18" s="12">
        <v>0</v>
      </c>
      <c r="I18" s="7">
        <v>0</v>
      </c>
      <c r="J18" s="7">
        <v>0</v>
      </c>
      <c r="K18" s="31">
        <v>0</v>
      </c>
      <c r="L18" s="12">
        <f t="shared" si="0"/>
        <v>9</v>
      </c>
      <c r="M18" s="7">
        <f t="shared" si="0"/>
        <v>5</v>
      </c>
      <c r="N18" s="31">
        <f>SUM(D18:K18)</f>
        <v>14</v>
      </c>
    </row>
    <row r="19" spans="1:14" ht="13.5" customHeight="1" x14ac:dyDescent="0.2">
      <c r="A19" s="228"/>
      <c r="B19" s="89"/>
      <c r="C19" s="36" t="s">
        <v>14</v>
      </c>
      <c r="D19" s="12">
        <v>6</v>
      </c>
      <c r="E19" s="7">
        <v>3</v>
      </c>
      <c r="F19" s="7">
        <v>0</v>
      </c>
      <c r="G19" s="31">
        <v>0</v>
      </c>
      <c r="H19" s="14">
        <v>0</v>
      </c>
      <c r="I19" s="8">
        <v>1</v>
      </c>
      <c r="J19" s="8">
        <v>0</v>
      </c>
      <c r="K19" s="25">
        <v>0</v>
      </c>
      <c r="L19" s="14">
        <f t="shared" si="0"/>
        <v>6</v>
      </c>
      <c r="M19" s="8">
        <f t="shared" si="0"/>
        <v>4</v>
      </c>
      <c r="N19" s="25">
        <f>SUM(D19:K19)</f>
        <v>10</v>
      </c>
    </row>
    <row r="20" spans="1:14" ht="13.5" customHeight="1" x14ac:dyDescent="0.2">
      <c r="A20" s="228"/>
      <c r="B20" s="88" t="s">
        <v>25</v>
      </c>
      <c r="C20" s="36" t="s">
        <v>16</v>
      </c>
      <c r="D20" s="12">
        <v>3</v>
      </c>
      <c r="E20" s="7">
        <v>9</v>
      </c>
      <c r="F20" s="7">
        <v>0</v>
      </c>
      <c r="G20" s="31">
        <v>0</v>
      </c>
      <c r="H20" s="12">
        <v>0</v>
      </c>
      <c r="I20" s="7">
        <v>0</v>
      </c>
      <c r="J20" s="7">
        <v>0</v>
      </c>
      <c r="K20" s="31">
        <v>0</v>
      </c>
      <c r="L20" s="70">
        <f t="shared" si="0"/>
        <v>3</v>
      </c>
      <c r="M20" s="7">
        <f t="shared" si="0"/>
        <v>9</v>
      </c>
      <c r="N20" s="31">
        <f>SUM(D20:K20)</f>
        <v>12</v>
      </c>
    </row>
    <row r="21" spans="1:14" ht="12.75" customHeight="1" x14ac:dyDescent="0.2">
      <c r="A21" s="228"/>
      <c r="B21" s="89"/>
      <c r="C21" s="36" t="s">
        <v>14</v>
      </c>
      <c r="D21" s="12">
        <v>10</v>
      </c>
      <c r="E21" s="7">
        <v>5</v>
      </c>
      <c r="F21" s="7">
        <v>0</v>
      </c>
      <c r="G21" s="31">
        <v>0</v>
      </c>
      <c r="H21" s="12">
        <v>0</v>
      </c>
      <c r="I21" s="7">
        <v>0</v>
      </c>
      <c r="J21" s="7">
        <v>0</v>
      </c>
      <c r="K21" s="31">
        <v>0</v>
      </c>
      <c r="L21" s="12">
        <f t="shared" si="0"/>
        <v>10</v>
      </c>
      <c r="M21" s="7">
        <f t="shared" si="0"/>
        <v>5</v>
      </c>
      <c r="N21" s="31">
        <f>SUM(D21:K21)</f>
        <v>15</v>
      </c>
    </row>
    <row r="22" spans="1:14" ht="15" x14ac:dyDescent="0.2">
      <c r="A22" s="228"/>
      <c r="B22" s="88" t="s">
        <v>60</v>
      </c>
      <c r="C22" s="36" t="s">
        <v>16</v>
      </c>
      <c r="D22" s="57"/>
      <c r="E22" s="15"/>
      <c r="F22" s="15"/>
      <c r="G22" s="32"/>
      <c r="H22" s="57"/>
      <c r="I22" s="15"/>
      <c r="J22" s="15"/>
      <c r="K22" s="32"/>
      <c r="L22" s="57"/>
      <c r="M22" s="15"/>
      <c r="N22" s="32"/>
    </row>
    <row r="23" spans="1:14" ht="14.25" x14ac:dyDescent="0.2">
      <c r="A23" s="228"/>
      <c r="B23" s="89" t="s">
        <v>61</v>
      </c>
      <c r="C23" s="36" t="s">
        <v>14</v>
      </c>
      <c r="D23" s="12">
        <v>9</v>
      </c>
      <c r="E23" s="7">
        <v>5</v>
      </c>
      <c r="F23" s="7">
        <v>1</v>
      </c>
      <c r="G23" s="31">
        <v>0</v>
      </c>
      <c r="H23" s="14">
        <v>0</v>
      </c>
      <c r="I23" s="8">
        <v>2</v>
      </c>
      <c r="J23" s="8">
        <v>0</v>
      </c>
      <c r="K23" s="25">
        <v>0</v>
      </c>
      <c r="L23" s="14">
        <f>SUM(D23+F23+H23+J23)</f>
        <v>10</v>
      </c>
      <c r="M23" s="8">
        <f>SUM(E23+G23+I23+K23)</f>
        <v>7</v>
      </c>
      <c r="N23" s="25">
        <f>SUM(D23:K23)</f>
        <v>17</v>
      </c>
    </row>
    <row r="24" spans="1:14" ht="14.25" x14ac:dyDescent="0.2">
      <c r="A24" s="228"/>
      <c r="B24" s="88" t="s">
        <v>62</v>
      </c>
      <c r="C24" s="36" t="s">
        <v>16</v>
      </c>
      <c r="D24" s="12">
        <v>1</v>
      </c>
      <c r="E24" s="7">
        <v>5</v>
      </c>
      <c r="F24" s="7">
        <v>0</v>
      </c>
      <c r="G24" s="31">
        <v>0</v>
      </c>
      <c r="H24" s="12">
        <v>0</v>
      </c>
      <c r="I24" s="7">
        <v>1</v>
      </c>
      <c r="J24" s="7">
        <v>0</v>
      </c>
      <c r="K24" s="31">
        <v>0</v>
      </c>
      <c r="L24" s="12">
        <f>SUM(D24+F24+H24+J24)</f>
        <v>1</v>
      </c>
      <c r="M24" s="7">
        <f>SUM(E24+G24+I24+K24)</f>
        <v>6</v>
      </c>
      <c r="N24" s="31">
        <f>SUM(D24:K24)</f>
        <v>7</v>
      </c>
    </row>
    <row r="25" spans="1:14" ht="14.25" x14ac:dyDescent="0.2">
      <c r="A25" s="228"/>
      <c r="B25" s="87" t="s">
        <v>63</v>
      </c>
      <c r="C25" s="36" t="s">
        <v>14</v>
      </c>
      <c r="D25" s="12"/>
      <c r="E25" s="7"/>
      <c r="F25" s="7"/>
      <c r="G25" s="31"/>
      <c r="H25" s="14"/>
      <c r="I25" s="8"/>
      <c r="J25" s="8"/>
      <c r="K25" s="25"/>
      <c r="L25" s="14"/>
      <c r="M25" s="8"/>
      <c r="N25" s="25"/>
    </row>
    <row r="26" spans="1:14" ht="14.25" x14ac:dyDescent="0.2">
      <c r="A26" s="228"/>
      <c r="B26" s="87" t="s">
        <v>64</v>
      </c>
      <c r="C26" s="36" t="s">
        <v>16</v>
      </c>
      <c r="D26" s="12">
        <v>0</v>
      </c>
      <c r="E26" s="7">
        <v>0</v>
      </c>
      <c r="F26" s="7">
        <v>0</v>
      </c>
      <c r="G26" s="31">
        <v>1</v>
      </c>
      <c r="H26" s="12">
        <v>0</v>
      </c>
      <c r="I26" s="7">
        <v>0</v>
      </c>
      <c r="J26" s="7">
        <v>0</v>
      </c>
      <c r="K26" s="31">
        <v>0</v>
      </c>
      <c r="L26" s="12">
        <f>SUM(D26+F26+H26+J26)</f>
        <v>0</v>
      </c>
      <c r="M26" s="7">
        <f>SUM(E26+G26+I26+K26)</f>
        <v>1</v>
      </c>
      <c r="N26" s="31">
        <f>SUM(D26:K26)</f>
        <v>1</v>
      </c>
    </row>
    <row r="27" spans="1:14" ht="14.25" x14ac:dyDescent="0.2">
      <c r="A27" s="228"/>
      <c r="B27" s="89"/>
      <c r="C27" s="36" t="s">
        <v>14</v>
      </c>
      <c r="D27" s="12"/>
      <c r="E27" s="7"/>
      <c r="F27" s="7"/>
      <c r="G27" s="31"/>
      <c r="H27" s="14"/>
      <c r="I27" s="8"/>
      <c r="J27" s="8"/>
      <c r="K27" s="25"/>
      <c r="L27" s="14"/>
      <c r="M27" s="8"/>
      <c r="N27" s="25"/>
    </row>
    <row r="28" spans="1:14" ht="14.25" x14ac:dyDescent="0.2">
      <c r="A28" s="228"/>
      <c r="B28" s="88" t="s">
        <v>65</v>
      </c>
      <c r="C28" s="36" t="s">
        <v>16</v>
      </c>
      <c r="D28" s="12">
        <v>17</v>
      </c>
      <c r="E28" s="7">
        <v>15</v>
      </c>
      <c r="F28" s="7">
        <v>0</v>
      </c>
      <c r="G28" s="31">
        <v>0</v>
      </c>
      <c r="H28" s="12">
        <v>0</v>
      </c>
      <c r="I28" s="7">
        <v>0</v>
      </c>
      <c r="J28" s="7">
        <v>0</v>
      </c>
      <c r="K28" s="31">
        <v>0</v>
      </c>
      <c r="L28" s="12">
        <f t="shared" ref="L28:M32" si="1">SUM(D28+F28+H28+J28)</f>
        <v>17</v>
      </c>
      <c r="M28" s="7">
        <f t="shared" si="1"/>
        <v>15</v>
      </c>
      <c r="N28" s="31">
        <f>SUM(D28:K28)</f>
        <v>32</v>
      </c>
    </row>
    <row r="29" spans="1:14" ht="14.25" x14ac:dyDescent="0.2">
      <c r="A29" s="228"/>
      <c r="B29" s="89" t="s">
        <v>66</v>
      </c>
      <c r="C29" s="36" t="s">
        <v>14</v>
      </c>
      <c r="D29" s="51">
        <v>5</v>
      </c>
      <c r="E29" s="7">
        <v>7</v>
      </c>
      <c r="F29" s="7">
        <v>3</v>
      </c>
      <c r="G29" s="36">
        <v>2</v>
      </c>
      <c r="H29" s="51">
        <v>0</v>
      </c>
      <c r="I29" s="7">
        <v>0</v>
      </c>
      <c r="J29" s="7">
        <v>0</v>
      </c>
      <c r="K29" s="36">
        <v>0</v>
      </c>
      <c r="L29" s="14">
        <f t="shared" si="1"/>
        <v>8</v>
      </c>
      <c r="M29" s="14">
        <f t="shared" si="1"/>
        <v>9</v>
      </c>
      <c r="N29" s="25">
        <f>SUM(D29:K29)</f>
        <v>17</v>
      </c>
    </row>
    <row r="30" spans="1:14" ht="14.25" x14ac:dyDescent="0.2">
      <c r="A30" s="228"/>
      <c r="B30" s="88" t="s">
        <v>67</v>
      </c>
      <c r="C30" s="36" t="s">
        <v>16</v>
      </c>
      <c r="D30" s="51">
        <v>11</v>
      </c>
      <c r="E30" s="7">
        <v>6</v>
      </c>
      <c r="F30" s="7">
        <v>1</v>
      </c>
      <c r="G30" s="36">
        <v>0</v>
      </c>
      <c r="H30" s="51">
        <v>0</v>
      </c>
      <c r="I30" s="7">
        <v>0</v>
      </c>
      <c r="J30" s="7">
        <v>0</v>
      </c>
      <c r="K30" s="36">
        <v>0</v>
      </c>
      <c r="L30" s="14">
        <f t="shared" si="1"/>
        <v>12</v>
      </c>
      <c r="M30" s="14">
        <f t="shared" si="1"/>
        <v>6</v>
      </c>
      <c r="N30" s="25">
        <f>SUM(D30:K30)</f>
        <v>18</v>
      </c>
    </row>
    <row r="31" spans="1:14" ht="14.25" x14ac:dyDescent="0.2">
      <c r="A31" s="228"/>
      <c r="B31" s="89" t="s">
        <v>24</v>
      </c>
      <c r="C31" s="36" t="s">
        <v>14</v>
      </c>
      <c r="D31" s="51">
        <v>4</v>
      </c>
      <c r="E31" s="7">
        <v>17</v>
      </c>
      <c r="F31" s="7">
        <v>2</v>
      </c>
      <c r="G31" s="36">
        <v>2</v>
      </c>
      <c r="H31" s="51">
        <v>0</v>
      </c>
      <c r="I31" s="7">
        <v>0</v>
      </c>
      <c r="J31" s="7">
        <v>0</v>
      </c>
      <c r="K31" s="36">
        <v>0</v>
      </c>
      <c r="L31" s="14">
        <f t="shared" si="1"/>
        <v>6</v>
      </c>
      <c r="M31" s="14">
        <f t="shared" si="1"/>
        <v>19</v>
      </c>
      <c r="N31" s="25">
        <f>SUM(D31:K31)</f>
        <v>25</v>
      </c>
    </row>
    <row r="32" spans="1:14" ht="15" thickBot="1" x14ac:dyDescent="0.25">
      <c r="A32" s="228"/>
      <c r="B32" s="87" t="s">
        <v>68</v>
      </c>
      <c r="C32" s="73" t="s">
        <v>16</v>
      </c>
      <c r="D32" s="72">
        <v>2</v>
      </c>
      <c r="E32" s="52">
        <v>8</v>
      </c>
      <c r="F32" s="52">
        <v>0</v>
      </c>
      <c r="G32" s="73">
        <v>0</v>
      </c>
      <c r="H32" s="72">
        <v>0</v>
      </c>
      <c r="I32" s="52">
        <v>0</v>
      </c>
      <c r="J32" s="52">
        <v>0</v>
      </c>
      <c r="K32" s="73">
        <v>0</v>
      </c>
      <c r="L32" s="55">
        <f t="shared" si="1"/>
        <v>2</v>
      </c>
      <c r="M32" s="55">
        <f t="shared" si="1"/>
        <v>8</v>
      </c>
      <c r="N32" s="53">
        <f>SUM(D32:K32)</f>
        <v>10</v>
      </c>
    </row>
    <row r="33" spans="1:14" ht="14.25" customHeight="1" x14ac:dyDescent="0.2">
      <c r="A33" s="228"/>
      <c r="B33" s="87" t="s">
        <v>69</v>
      </c>
      <c r="C33" s="242" t="s">
        <v>0</v>
      </c>
      <c r="D33" s="242"/>
      <c r="E33" s="242"/>
      <c r="F33" s="242"/>
      <c r="G33" s="242"/>
      <c r="H33" s="242"/>
      <c r="I33" s="242"/>
      <c r="J33" s="242"/>
      <c r="K33" s="232"/>
      <c r="L33" s="247">
        <f>SUM(L17+L18+L19+L20+L21+L23+L24+L26+L28+L29+L30+L31+L32)</f>
        <v>89</v>
      </c>
      <c r="M33" s="247">
        <f>SUM(M17+M18+M19+M20+M21+M23+M24+M26+M28+M29+M30+M31+M32)</f>
        <v>96</v>
      </c>
      <c r="N33" s="249">
        <f>SUM(N17+N18+N19+N20+N21+N23+N24+N26+N28+N29+N30+N31+N32)</f>
        <v>185</v>
      </c>
    </row>
    <row r="34" spans="1:14" ht="13.5" customHeight="1" thickBot="1" x14ac:dyDescent="0.25">
      <c r="A34" s="229"/>
      <c r="B34" s="91"/>
      <c r="C34" s="243"/>
      <c r="D34" s="243"/>
      <c r="E34" s="243"/>
      <c r="F34" s="243"/>
      <c r="G34" s="243"/>
      <c r="H34" s="243"/>
      <c r="I34" s="243"/>
      <c r="J34" s="243"/>
      <c r="K34" s="233"/>
      <c r="L34" s="248"/>
      <c r="M34" s="248"/>
      <c r="N34" s="231"/>
    </row>
    <row r="35" spans="1:14" ht="15" customHeight="1" x14ac:dyDescent="0.2">
      <c r="A35" s="227" t="s">
        <v>27</v>
      </c>
      <c r="B35" s="92" t="s">
        <v>27</v>
      </c>
      <c r="C35" s="24" t="s">
        <v>14</v>
      </c>
      <c r="D35" s="24">
        <v>5</v>
      </c>
      <c r="E35" s="24">
        <v>22</v>
      </c>
      <c r="F35" s="24">
        <v>0</v>
      </c>
      <c r="G35" s="30">
        <v>2</v>
      </c>
      <c r="H35" s="63">
        <v>0</v>
      </c>
      <c r="I35" s="24">
        <v>0</v>
      </c>
      <c r="J35" s="24">
        <v>0</v>
      </c>
      <c r="K35" s="30">
        <v>0</v>
      </c>
      <c r="L35" s="24">
        <f t="shared" ref="L35:M38" si="2">SUM(D35+F35+H35+J35)</f>
        <v>5</v>
      </c>
      <c r="M35" s="24">
        <f t="shared" si="2"/>
        <v>24</v>
      </c>
      <c r="N35" s="30">
        <f>SUM(D35:K35)</f>
        <v>29</v>
      </c>
    </row>
    <row r="36" spans="1:14" ht="14.25" x14ac:dyDescent="0.2">
      <c r="A36" s="228"/>
      <c r="B36" s="93"/>
      <c r="C36" s="7" t="s">
        <v>16</v>
      </c>
      <c r="D36" s="7">
        <v>7</v>
      </c>
      <c r="E36" s="7">
        <v>18</v>
      </c>
      <c r="F36" s="7">
        <v>0</v>
      </c>
      <c r="G36" s="31">
        <v>1</v>
      </c>
      <c r="H36" s="12">
        <v>0</v>
      </c>
      <c r="I36" s="7">
        <v>0</v>
      </c>
      <c r="J36" s="7">
        <v>0</v>
      </c>
      <c r="K36" s="31">
        <v>0</v>
      </c>
      <c r="L36" s="8">
        <f t="shared" si="2"/>
        <v>7</v>
      </c>
      <c r="M36" s="8">
        <f t="shared" si="2"/>
        <v>19</v>
      </c>
      <c r="N36" s="31">
        <f>SUM(D36:K36)</f>
        <v>26</v>
      </c>
    </row>
    <row r="37" spans="1:14" ht="14.25" x14ac:dyDescent="0.2">
      <c r="A37" s="228"/>
      <c r="B37" s="94" t="s">
        <v>81</v>
      </c>
      <c r="C37" s="7" t="s">
        <v>14</v>
      </c>
      <c r="D37" s="7">
        <v>10</v>
      </c>
      <c r="E37" s="7">
        <v>21</v>
      </c>
      <c r="F37" s="7">
        <v>0</v>
      </c>
      <c r="G37" s="31">
        <v>1</v>
      </c>
      <c r="H37" s="14">
        <v>0</v>
      </c>
      <c r="I37" s="8">
        <v>0</v>
      </c>
      <c r="J37" s="8">
        <v>0</v>
      </c>
      <c r="K37" s="25">
        <v>0</v>
      </c>
      <c r="L37" s="8">
        <f t="shared" si="2"/>
        <v>10</v>
      </c>
      <c r="M37" s="8">
        <f t="shared" si="2"/>
        <v>22</v>
      </c>
      <c r="N37" s="25">
        <f>SUM(D37:K37)</f>
        <v>32</v>
      </c>
    </row>
    <row r="38" spans="1:14" ht="15" thickBot="1" x14ac:dyDescent="0.25">
      <c r="A38" s="228"/>
      <c r="B38" s="95" t="s">
        <v>70</v>
      </c>
      <c r="C38" s="52" t="s">
        <v>16</v>
      </c>
      <c r="D38" s="52">
        <v>5</v>
      </c>
      <c r="E38" s="52">
        <v>18</v>
      </c>
      <c r="F38" s="52">
        <v>0</v>
      </c>
      <c r="G38" s="53">
        <v>0</v>
      </c>
      <c r="H38" s="55">
        <v>0</v>
      </c>
      <c r="I38" s="52">
        <v>0</v>
      </c>
      <c r="J38" s="52">
        <v>0</v>
      </c>
      <c r="K38" s="53">
        <v>0</v>
      </c>
      <c r="L38" s="52">
        <f t="shared" si="2"/>
        <v>5</v>
      </c>
      <c r="M38" s="52">
        <f t="shared" si="2"/>
        <v>18</v>
      </c>
      <c r="N38" s="53">
        <f>SUM(D38:K38)</f>
        <v>23</v>
      </c>
    </row>
    <row r="39" spans="1:14" ht="14.25" customHeight="1" x14ac:dyDescent="0.2">
      <c r="A39" s="228"/>
      <c r="B39" s="86" t="s">
        <v>71</v>
      </c>
      <c r="C39" s="242" t="s">
        <v>0</v>
      </c>
      <c r="D39" s="242"/>
      <c r="E39" s="242"/>
      <c r="F39" s="242"/>
      <c r="G39" s="242"/>
      <c r="H39" s="242"/>
      <c r="I39" s="242"/>
      <c r="J39" s="242"/>
      <c r="K39" s="232"/>
      <c r="L39" s="247">
        <f>SUM(L35+L36+L37+L38)</f>
        <v>27</v>
      </c>
      <c r="M39" s="247">
        <f>SUM(M35+M36+M37+M38)</f>
        <v>83</v>
      </c>
      <c r="N39" s="249">
        <f>SUM(N35+N36+N37+N38)</f>
        <v>110</v>
      </c>
    </row>
    <row r="40" spans="1:14" ht="15" customHeight="1" thickBot="1" x14ac:dyDescent="0.25">
      <c r="A40" s="229"/>
      <c r="B40" s="91"/>
      <c r="C40" s="243"/>
      <c r="D40" s="243"/>
      <c r="E40" s="243"/>
      <c r="F40" s="243"/>
      <c r="G40" s="243"/>
      <c r="H40" s="243"/>
      <c r="I40" s="243"/>
      <c r="J40" s="243"/>
      <c r="K40" s="233"/>
      <c r="L40" s="248"/>
      <c r="M40" s="248"/>
      <c r="N40" s="231"/>
    </row>
    <row r="41" spans="1:14" ht="15" customHeight="1" x14ac:dyDescent="0.2">
      <c r="A41" s="227" t="s">
        <v>72</v>
      </c>
      <c r="B41" s="86" t="s">
        <v>101</v>
      </c>
      <c r="C41" s="63" t="s">
        <v>14</v>
      </c>
      <c r="D41" s="24">
        <v>23</v>
      </c>
      <c r="E41" s="24">
        <v>12</v>
      </c>
      <c r="F41" s="24">
        <v>1</v>
      </c>
      <c r="G41" s="30">
        <v>5</v>
      </c>
      <c r="H41" s="63">
        <v>0</v>
      </c>
      <c r="I41" s="24">
        <v>0</v>
      </c>
      <c r="J41" s="24">
        <v>0</v>
      </c>
      <c r="K41" s="30">
        <v>0</v>
      </c>
      <c r="L41" s="24">
        <f t="shared" ref="L41:L53" si="3">SUM(D41+F41+H41+J41)</f>
        <v>24</v>
      </c>
      <c r="M41" s="24">
        <f t="shared" ref="M41:M53" si="4">SUM(E41+G41+I41+K41)</f>
        <v>17</v>
      </c>
      <c r="N41" s="30">
        <f t="shared" ref="N41:N53" si="5">SUM(D41:K41)</f>
        <v>41</v>
      </c>
    </row>
    <row r="42" spans="1:14" ht="14.25" x14ac:dyDescent="0.2">
      <c r="A42" s="228"/>
      <c r="B42" s="88" t="s">
        <v>82</v>
      </c>
      <c r="C42" s="12" t="s">
        <v>16</v>
      </c>
      <c r="D42" s="7">
        <v>12</v>
      </c>
      <c r="E42" s="7">
        <v>18</v>
      </c>
      <c r="F42" s="7">
        <v>0</v>
      </c>
      <c r="G42" s="31">
        <v>0</v>
      </c>
      <c r="H42" s="12">
        <v>0</v>
      </c>
      <c r="I42" s="7">
        <v>0</v>
      </c>
      <c r="J42" s="7">
        <v>0</v>
      </c>
      <c r="K42" s="31">
        <v>0</v>
      </c>
      <c r="L42" s="8">
        <f t="shared" si="3"/>
        <v>12</v>
      </c>
      <c r="M42" s="8">
        <f t="shared" si="4"/>
        <v>18</v>
      </c>
      <c r="N42" s="31">
        <f t="shared" si="5"/>
        <v>30</v>
      </c>
    </row>
    <row r="43" spans="1:14" ht="14.25" x14ac:dyDescent="0.2">
      <c r="A43" s="228"/>
      <c r="B43" s="89" t="s">
        <v>73</v>
      </c>
      <c r="C43" s="12" t="s">
        <v>14</v>
      </c>
      <c r="D43" s="7">
        <v>19</v>
      </c>
      <c r="E43" s="7">
        <v>24</v>
      </c>
      <c r="F43" s="7">
        <v>1</v>
      </c>
      <c r="G43" s="31">
        <v>8</v>
      </c>
      <c r="H43" s="14">
        <v>0</v>
      </c>
      <c r="I43" s="8">
        <v>0</v>
      </c>
      <c r="J43" s="8">
        <v>0</v>
      </c>
      <c r="K43" s="25">
        <v>0</v>
      </c>
      <c r="L43" s="8">
        <f t="shared" si="3"/>
        <v>20</v>
      </c>
      <c r="M43" s="8">
        <f t="shared" si="4"/>
        <v>32</v>
      </c>
      <c r="N43" s="25">
        <f t="shared" si="5"/>
        <v>52</v>
      </c>
    </row>
    <row r="44" spans="1:14" ht="15" thickBot="1" x14ac:dyDescent="0.25">
      <c r="A44" s="228"/>
      <c r="B44" s="91" t="s">
        <v>74</v>
      </c>
      <c r="C44" s="12" t="s">
        <v>16</v>
      </c>
      <c r="D44" s="7">
        <v>4</v>
      </c>
      <c r="E44" s="7">
        <v>11</v>
      </c>
      <c r="F44" s="7">
        <v>0</v>
      </c>
      <c r="G44" s="31">
        <v>0</v>
      </c>
      <c r="H44" s="12">
        <v>0</v>
      </c>
      <c r="I44" s="7">
        <v>0</v>
      </c>
      <c r="J44" s="7">
        <v>0</v>
      </c>
      <c r="K44" s="31">
        <v>0</v>
      </c>
      <c r="L44" s="8">
        <f t="shared" si="3"/>
        <v>4</v>
      </c>
      <c r="M44" s="8">
        <f t="shared" si="4"/>
        <v>11</v>
      </c>
      <c r="N44" s="25">
        <f t="shared" si="5"/>
        <v>15</v>
      </c>
    </row>
    <row r="45" spans="1:14" ht="14.25" x14ac:dyDescent="0.2">
      <c r="A45" s="228"/>
      <c r="B45" s="238" t="s">
        <v>75</v>
      </c>
      <c r="C45" s="12" t="s">
        <v>14</v>
      </c>
      <c r="D45" s="13">
        <v>23</v>
      </c>
      <c r="E45" s="14">
        <v>19</v>
      </c>
      <c r="F45" s="13">
        <v>4</v>
      </c>
      <c r="G45" s="28">
        <v>2</v>
      </c>
      <c r="H45" s="50">
        <v>0</v>
      </c>
      <c r="I45" s="14">
        <v>0</v>
      </c>
      <c r="J45" s="13">
        <v>0</v>
      </c>
      <c r="K45" s="28">
        <v>0</v>
      </c>
      <c r="L45" s="8">
        <f t="shared" si="3"/>
        <v>27</v>
      </c>
      <c r="M45" s="8">
        <f t="shared" si="4"/>
        <v>21</v>
      </c>
      <c r="N45" s="25">
        <f t="shared" si="5"/>
        <v>48</v>
      </c>
    </row>
    <row r="46" spans="1:14" ht="15" thickBot="1" x14ac:dyDescent="0.25">
      <c r="A46" s="228"/>
      <c r="B46" s="239"/>
      <c r="C46" s="12" t="s">
        <v>16</v>
      </c>
      <c r="D46" s="13">
        <v>14</v>
      </c>
      <c r="E46" s="14">
        <v>14</v>
      </c>
      <c r="F46" s="13">
        <v>0</v>
      </c>
      <c r="G46" s="28">
        <v>0</v>
      </c>
      <c r="H46" s="50">
        <v>0</v>
      </c>
      <c r="I46" s="14">
        <v>0</v>
      </c>
      <c r="J46" s="13">
        <v>0</v>
      </c>
      <c r="K46" s="28">
        <v>0</v>
      </c>
      <c r="L46" s="8">
        <f t="shared" si="3"/>
        <v>14</v>
      </c>
      <c r="M46" s="8">
        <f t="shared" si="4"/>
        <v>14</v>
      </c>
      <c r="N46" s="25">
        <f t="shared" si="5"/>
        <v>28</v>
      </c>
    </row>
    <row r="47" spans="1:14" ht="14.25" x14ac:dyDescent="0.2">
      <c r="A47" s="228"/>
      <c r="B47" s="86" t="s">
        <v>83</v>
      </c>
      <c r="C47" s="12"/>
      <c r="D47" s="13"/>
      <c r="E47" s="14"/>
      <c r="F47" s="13"/>
      <c r="G47" s="28"/>
      <c r="H47" s="50"/>
      <c r="I47" s="14"/>
      <c r="J47" s="13"/>
      <c r="K47" s="28"/>
      <c r="L47" s="8"/>
      <c r="M47" s="8"/>
      <c r="N47" s="25"/>
    </row>
    <row r="48" spans="1:14" ht="14.25" x14ac:dyDescent="0.2">
      <c r="A48" s="228"/>
      <c r="B48" s="87" t="s">
        <v>97</v>
      </c>
      <c r="C48" s="12" t="s">
        <v>14</v>
      </c>
      <c r="D48" s="13">
        <v>23</v>
      </c>
      <c r="E48" s="14">
        <v>14</v>
      </c>
      <c r="F48" s="13">
        <v>1</v>
      </c>
      <c r="G48" s="28">
        <v>5</v>
      </c>
      <c r="H48" s="50">
        <v>0</v>
      </c>
      <c r="I48" s="14">
        <v>0</v>
      </c>
      <c r="J48" s="13">
        <v>0</v>
      </c>
      <c r="K48" s="28">
        <v>0</v>
      </c>
      <c r="L48" s="8">
        <f t="shared" si="3"/>
        <v>24</v>
      </c>
      <c r="M48" s="8">
        <f t="shared" si="4"/>
        <v>19</v>
      </c>
      <c r="N48" s="25">
        <f t="shared" si="5"/>
        <v>43</v>
      </c>
    </row>
    <row r="49" spans="1:14" ht="14.25" x14ac:dyDescent="0.2">
      <c r="A49" s="228"/>
      <c r="B49" s="88" t="s">
        <v>31</v>
      </c>
      <c r="C49" s="12" t="s">
        <v>16</v>
      </c>
      <c r="D49" s="13">
        <v>3</v>
      </c>
      <c r="E49" s="14">
        <v>20</v>
      </c>
      <c r="F49" s="13">
        <v>0</v>
      </c>
      <c r="G49" s="28">
        <v>1</v>
      </c>
      <c r="H49" s="50">
        <v>0</v>
      </c>
      <c r="I49" s="14">
        <v>0</v>
      </c>
      <c r="J49" s="13">
        <v>0</v>
      </c>
      <c r="K49" s="28">
        <v>0</v>
      </c>
      <c r="L49" s="8">
        <f t="shared" si="3"/>
        <v>3</v>
      </c>
      <c r="M49" s="8">
        <f t="shared" si="4"/>
        <v>21</v>
      </c>
      <c r="N49" s="25">
        <f t="shared" si="5"/>
        <v>24</v>
      </c>
    </row>
    <row r="50" spans="1:14" ht="14.25" x14ac:dyDescent="0.2">
      <c r="A50" s="228"/>
      <c r="B50" s="89" t="s">
        <v>102</v>
      </c>
      <c r="C50" s="12" t="s">
        <v>14</v>
      </c>
      <c r="D50" s="7">
        <v>15</v>
      </c>
      <c r="E50" s="7">
        <v>31</v>
      </c>
      <c r="F50" s="7">
        <v>4</v>
      </c>
      <c r="G50" s="31">
        <v>4</v>
      </c>
      <c r="H50" s="14">
        <v>0</v>
      </c>
      <c r="I50" s="8">
        <v>0</v>
      </c>
      <c r="J50" s="8">
        <v>0</v>
      </c>
      <c r="K50" s="25">
        <v>0</v>
      </c>
      <c r="L50" s="8">
        <f t="shared" si="3"/>
        <v>19</v>
      </c>
      <c r="M50" s="8">
        <f t="shared" si="4"/>
        <v>35</v>
      </c>
      <c r="N50" s="25">
        <f t="shared" si="5"/>
        <v>54</v>
      </c>
    </row>
    <row r="51" spans="1:14" ht="14.25" x14ac:dyDescent="0.2">
      <c r="A51" s="228"/>
      <c r="B51" s="88" t="s">
        <v>103</v>
      </c>
      <c r="C51" s="12" t="s">
        <v>16</v>
      </c>
      <c r="D51" s="7">
        <v>31</v>
      </c>
      <c r="E51" s="7">
        <v>33</v>
      </c>
      <c r="F51" s="7">
        <v>0</v>
      </c>
      <c r="G51" s="31">
        <v>0</v>
      </c>
      <c r="H51" s="14">
        <v>0</v>
      </c>
      <c r="I51" s="8">
        <v>0</v>
      </c>
      <c r="J51" s="8">
        <v>0</v>
      </c>
      <c r="K51" s="25">
        <v>0</v>
      </c>
      <c r="L51" s="8">
        <f t="shared" si="3"/>
        <v>31</v>
      </c>
      <c r="M51" s="8">
        <f t="shared" si="4"/>
        <v>33</v>
      </c>
      <c r="N51" s="25">
        <f t="shared" si="5"/>
        <v>64</v>
      </c>
    </row>
    <row r="52" spans="1:14" ht="14.25" x14ac:dyDescent="0.2">
      <c r="A52" s="228"/>
      <c r="B52" s="90"/>
      <c r="C52" s="12" t="s">
        <v>14</v>
      </c>
      <c r="D52" s="7">
        <v>18</v>
      </c>
      <c r="E52" s="7">
        <v>24</v>
      </c>
      <c r="F52" s="7">
        <v>0</v>
      </c>
      <c r="G52" s="31">
        <v>6</v>
      </c>
      <c r="H52" s="14">
        <v>0</v>
      </c>
      <c r="I52" s="8">
        <v>0</v>
      </c>
      <c r="J52" s="8">
        <v>0</v>
      </c>
      <c r="K52" s="25">
        <v>0</v>
      </c>
      <c r="L52" s="8">
        <f t="shared" si="3"/>
        <v>18</v>
      </c>
      <c r="M52" s="8">
        <f t="shared" si="4"/>
        <v>30</v>
      </c>
      <c r="N52" s="25">
        <f t="shared" si="5"/>
        <v>48</v>
      </c>
    </row>
    <row r="53" spans="1:14" ht="15" thickBot="1" x14ac:dyDescent="0.25">
      <c r="A53" s="228"/>
      <c r="B53" s="87" t="s">
        <v>31</v>
      </c>
      <c r="C53" s="55" t="s">
        <v>16</v>
      </c>
      <c r="D53" s="52">
        <v>6</v>
      </c>
      <c r="E53" s="52">
        <v>17</v>
      </c>
      <c r="F53" s="52">
        <v>0</v>
      </c>
      <c r="G53" s="53">
        <v>0</v>
      </c>
      <c r="H53" s="55">
        <v>0</v>
      </c>
      <c r="I53" s="52">
        <v>0</v>
      </c>
      <c r="J53" s="52">
        <v>0</v>
      </c>
      <c r="K53" s="53">
        <v>0</v>
      </c>
      <c r="L53" s="52">
        <f t="shared" si="3"/>
        <v>6</v>
      </c>
      <c r="M53" s="52">
        <f t="shared" si="4"/>
        <v>17</v>
      </c>
      <c r="N53" s="53">
        <f t="shared" si="5"/>
        <v>23</v>
      </c>
    </row>
    <row r="54" spans="1:14" ht="15" customHeight="1" x14ac:dyDescent="0.2">
      <c r="A54" s="228"/>
      <c r="B54" s="87" t="s">
        <v>84</v>
      </c>
      <c r="C54" s="242" t="s">
        <v>0</v>
      </c>
      <c r="D54" s="242"/>
      <c r="E54" s="242"/>
      <c r="F54" s="242"/>
      <c r="G54" s="242"/>
      <c r="H54" s="242"/>
      <c r="I54" s="242"/>
      <c r="J54" s="242"/>
      <c r="K54" s="232"/>
      <c r="L54" s="247">
        <f>SUM(L41+L42+L43+L44+L45+L46+L48+L49+L50+L51+L52+L53)</f>
        <v>202</v>
      </c>
      <c r="M54" s="247">
        <f>SUM(M41+M42+M43+M44+M45+M46+M48+M49+M50+M51+M52+M53)</f>
        <v>268</v>
      </c>
      <c r="N54" s="249">
        <f>SUM(N41+N42+N43+N44+N45+N46+N48+N49+N50+N51+N52+N53)</f>
        <v>470</v>
      </c>
    </row>
    <row r="55" spans="1:14" ht="13.5" customHeight="1" thickBot="1" x14ac:dyDescent="0.25">
      <c r="A55" s="229"/>
      <c r="B55" s="91"/>
      <c r="C55" s="243"/>
      <c r="D55" s="243"/>
      <c r="E55" s="243"/>
      <c r="F55" s="243"/>
      <c r="G55" s="243"/>
      <c r="H55" s="243"/>
      <c r="I55" s="243"/>
      <c r="J55" s="243"/>
      <c r="K55" s="233"/>
      <c r="L55" s="248"/>
      <c r="M55" s="248"/>
      <c r="N55" s="231"/>
    </row>
    <row r="56" spans="1:14" ht="14.25" x14ac:dyDescent="0.2">
      <c r="A56" s="227" t="s">
        <v>39</v>
      </c>
      <c r="B56" s="86"/>
      <c r="C56" s="63" t="s">
        <v>14</v>
      </c>
      <c r="D56" s="24">
        <v>12</v>
      </c>
      <c r="E56" s="24">
        <v>9</v>
      </c>
      <c r="F56" s="24">
        <v>0</v>
      </c>
      <c r="G56" s="30">
        <v>4</v>
      </c>
      <c r="H56" s="63">
        <v>0</v>
      </c>
      <c r="I56" s="24">
        <v>0</v>
      </c>
      <c r="J56" s="24">
        <v>0</v>
      </c>
      <c r="K56" s="30">
        <v>0</v>
      </c>
      <c r="L56" s="24">
        <f t="shared" ref="L56:L66" si="6">SUM(D56+F56+H56+J56)</f>
        <v>12</v>
      </c>
      <c r="M56" s="24">
        <f t="shared" ref="M56:M66" si="7">SUM(E56+G56+I56+K56)</f>
        <v>13</v>
      </c>
      <c r="N56" s="30">
        <f t="shared" ref="N56:N66" si="8">SUM(D56:K56)</f>
        <v>25</v>
      </c>
    </row>
    <row r="57" spans="1:14" ht="14.25" x14ac:dyDescent="0.2">
      <c r="A57" s="228"/>
      <c r="B57" s="88" t="s">
        <v>40</v>
      </c>
      <c r="C57" s="12" t="s">
        <v>16</v>
      </c>
      <c r="D57" s="7">
        <v>4</v>
      </c>
      <c r="E57" s="7">
        <v>15</v>
      </c>
      <c r="F57" s="7">
        <v>0</v>
      </c>
      <c r="G57" s="31">
        <v>0</v>
      </c>
      <c r="H57" s="12">
        <v>0</v>
      </c>
      <c r="I57" s="7">
        <v>1</v>
      </c>
      <c r="J57" s="7">
        <v>0</v>
      </c>
      <c r="K57" s="31">
        <v>0</v>
      </c>
      <c r="L57" s="8">
        <f t="shared" si="6"/>
        <v>4</v>
      </c>
      <c r="M57" s="8">
        <f t="shared" si="7"/>
        <v>16</v>
      </c>
      <c r="N57" s="25">
        <f t="shared" si="8"/>
        <v>20</v>
      </c>
    </row>
    <row r="58" spans="1:14" ht="14.25" x14ac:dyDescent="0.2">
      <c r="A58" s="228"/>
      <c r="B58" s="89" t="s">
        <v>104</v>
      </c>
      <c r="C58" s="12" t="s">
        <v>14</v>
      </c>
      <c r="D58" s="7">
        <v>15</v>
      </c>
      <c r="E58" s="7">
        <v>29</v>
      </c>
      <c r="F58" s="7">
        <v>0</v>
      </c>
      <c r="G58" s="31">
        <v>5</v>
      </c>
      <c r="H58" s="14">
        <v>0</v>
      </c>
      <c r="I58" s="8">
        <v>0</v>
      </c>
      <c r="J58" s="8">
        <v>0</v>
      </c>
      <c r="K58" s="25">
        <v>0</v>
      </c>
      <c r="L58" s="8">
        <f t="shared" si="6"/>
        <v>15</v>
      </c>
      <c r="M58" s="8">
        <f t="shared" si="7"/>
        <v>34</v>
      </c>
      <c r="N58" s="25">
        <f t="shared" si="8"/>
        <v>49</v>
      </c>
    </row>
    <row r="59" spans="1:14" ht="14.25" x14ac:dyDescent="0.2">
      <c r="A59" s="228"/>
      <c r="B59" s="88" t="s">
        <v>105</v>
      </c>
      <c r="C59" s="12" t="s">
        <v>16</v>
      </c>
      <c r="D59" s="7">
        <v>11</v>
      </c>
      <c r="E59" s="7">
        <v>36</v>
      </c>
      <c r="F59" s="7">
        <v>0</v>
      </c>
      <c r="G59" s="31">
        <v>1</v>
      </c>
      <c r="H59" s="14">
        <v>0</v>
      </c>
      <c r="I59" s="8">
        <v>0</v>
      </c>
      <c r="J59" s="8">
        <v>0</v>
      </c>
      <c r="K59" s="25">
        <v>0</v>
      </c>
      <c r="L59" s="8">
        <f t="shared" si="6"/>
        <v>11</v>
      </c>
      <c r="M59" s="8">
        <f t="shared" si="7"/>
        <v>37</v>
      </c>
      <c r="N59" s="25">
        <f t="shared" si="8"/>
        <v>48</v>
      </c>
    </row>
    <row r="60" spans="1:14" ht="14.25" x14ac:dyDescent="0.2">
      <c r="A60" s="228"/>
      <c r="B60" s="89" t="s">
        <v>46</v>
      </c>
      <c r="C60" s="12" t="s">
        <v>14</v>
      </c>
      <c r="D60" s="7">
        <v>11</v>
      </c>
      <c r="E60" s="7">
        <v>17</v>
      </c>
      <c r="F60" s="7">
        <v>0</v>
      </c>
      <c r="G60" s="31">
        <v>6</v>
      </c>
      <c r="H60" s="14">
        <v>0</v>
      </c>
      <c r="I60" s="8">
        <v>0</v>
      </c>
      <c r="J60" s="8">
        <v>0</v>
      </c>
      <c r="K60" s="25">
        <v>0</v>
      </c>
      <c r="L60" s="8">
        <f t="shared" si="6"/>
        <v>11</v>
      </c>
      <c r="M60" s="8">
        <f t="shared" si="7"/>
        <v>23</v>
      </c>
      <c r="N60" s="25">
        <f t="shared" si="8"/>
        <v>34</v>
      </c>
    </row>
    <row r="61" spans="1:14" ht="14.25" x14ac:dyDescent="0.2">
      <c r="A61" s="228"/>
      <c r="B61" s="88" t="s">
        <v>47</v>
      </c>
      <c r="C61" s="12" t="s">
        <v>16</v>
      </c>
      <c r="D61" s="7">
        <v>2</v>
      </c>
      <c r="E61" s="7">
        <v>28</v>
      </c>
      <c r="F61" s="7">
        <v>2</v>
      </c>
      <c r="G61" s="31">
        <v>0</v>
      </c>
      <c r="H61" s="14">
        <v>0</v>
      </c>
      <c r="I61" s="8">
        <v>0</v>
      </c>
      <c r="J61" s="8">
        <v>0</v>
      </c>
      <c r="K61" s="25">
        <v>0</v>
      </c>
      <c r="L61" s="8">
        <f t="shared" si="6"/>
        <v>4</v>
      </c>
      <c r="M61" s="8">
        <f t="shared" si="7"/>
        <v>28</v>
      </c>
      <c r="N61" s="25">
        <f t="shared" si="8"/>
        <v>32</v>
      </c>
    </row>
    <row r="62" spans="1:14" ht="14.25" x14ac:dyDescent="0.2">
      <c r="A62" s="228"/>
      <c r="B62" s="89" t="s">
        <v>107</v>
      </c>
      <c r="C62" s="12" t="s">
        <v>14</v>
      </c>
      <c r="D62" s="7">
        <v>5</v>
      </c>
      <c r="E62" s="7">
        <v>28</v>
      </c>
      <c r="F62" s="7">
        <v>0</v>
      </c>
      <c r="G62" s="31">
        <v>7</v>
      </c>
      <c r="H62" s="14">
        <v>0</v>
      </c>
      <c r="I62" s="8">
        <v>1</v>
      </c>
      <c r="J62" s="8">
        <v>0</v>
      </c>
      <c r="K62" s="25">
        <v>0</v>
      </c>
      <c r="L62" s="8">
        <f t="shared" si="6"/>
        <v>5</v>
      </c>
      <c r="M62" s="8">
        <f t="shared" si="7"/>
        <v>36</v>
      </c>
      <c r="N62" s="25">
        <f t="shared" si="8"/>
        <v>41</v>
      </c>
    </row>
    <row r="63" spans="1:14" ht="14.25" x14ac:dyDescent="0.2">
      <c r="A63" s="228"/>
      <c r="B63" s="88" t="s">
        <v>106</v>
      </c>
      <c r="C63" s="12" t="s">
        <v>16</v>
      </c>
      <c r="D63" s="7">
        <v>3</v>
      </c>
      <c r="E63" s="7">
        <v>30</v>
      </c>
      <c r="F63" s="7">
        <v>0</v>
      </c>
      <c r="G63" s="31">
        <v>0</v>
      </c>
      <c r="H63" s="14">
        <v>0</v>
      </c>
      <c r="I63" s="8">
        <v>0</v>
      </c>
      <c r="J63" s="8">
        <v>0</v>
      </c>
      <c r="K63" s="25">
        <v>0</v>
      </c>
      <c r="L63" s="8">
        <f t="shared" si="6"/>
        <v>3</v>
      </c>
      <c r="M63" s="8">
        <f t="shared" si="7"/>
        <v>30</v>
      </c>
      <c r="N63" s="25">
        <f t="shared" si="8"/>
        <v>33</v>
      </c>
    </row>
    <row r="64" spans="1:14" ht="14.25" x14ac:dyDescent="0.2">
      <c r="A64" s="228"/>
      <c r="B64" s="89" t="s">
        <v>49</v>
      </c>
      <c r="C64" s="12" t="s">
        <v>14</v>
      </c>
      <c r="D64" s="7">
        <v>4</v>
      </c>
      <c r="E64" s="7">
        <v>25</v>
      </c>
      <c r="F64" s="7">
        <v>3</v>
      </c>
      <c r="G64" s="31">
        <v>6</v>
      </c>
      <c r="H64" s="14">
        <v>0</v>
      </c>
      <c r="I64" s="8">
        <v>0</v>
      </c>
      <c r="J64" s="8">
        <v>0</v>
      </c>
      <c r="K64" s="25">
        <v>0</v>
      </c>
      <c r="L64" s="8">
        <f t="shared" si="6"/>
        <v>7</v>
      </c>
      <c r="M64" s="8">
        <f t="shared" si="7"/>
        <v>31</v>
      </c>
      <c r="N64" s="25">
        <f t="shared" si="8"/>
        <v>38</v>
      </c>
    </row>
    <row r="65" spans="1:14" ht="14.25" x14ac:dyDescent="0.2">
      <c r="A65" s="228"/>
      <c r="B65" s="88" t="s">
        <v>80</v>
      </c>
      <c r="C65" s="12" t="s">
        <v>16</v>
      </c>
      <c r="D65" s="7">
        <v>4</v>
      </c>
      <c r="E65" s="7">
        <v>12</v>
      </c>
      <c r="F65" s="7">
        <v>0</v>
      </c>
      <c r="G65" s="31">
        <v>1</v>
      </c>
      <c r="H65" s="14">
        <v>0</v>
      </c>
      <c r="I65" s="8">
        <v>0</v>
      </c>
      <c r="J65" s="8">
        <v>0</v>
      </c>
      <c r="K65" s="25">
        <v>0</v>
      </c>
      <c r="L65" s="8">
        <f t="shared" si="6"/>
        <v>4</v>
      </c>
      <c r="M65" s="8">
        <f t="shared" si="7"/>
        <v>13</v>
      </c>
      <c r="N65" s="25">
        <f t="shared" si="8"/>
        <v>17</v>
      </c>
    </row>
    <row r="66" spans="1:14" ht="14.25" x14ac:dyDescent="0.2">
      <c r="A66" s="228"/>
      <c r="B66" s="89" t="s">
        <v>85</v>
      </c>
      <c r="C66" s="12" t="s">
        <v>14</v>
      </c>
      <c r="D66" s="7">
        <v>7</v>
      </c>
      <c r="E66" s="7">
        <v>25</v>
      </c>
      <c r="F66" s="7">
        <v>0</v>
      </c>
      <c r="G66" s="31">
        <v>0</v>
      </c>
      <c r="H66" s="14">
        <v>0</v>
      </c>
      <c r="I66" s="8">
        <v>0</v>
      </c>
      <c r="J66" s="8">
        <v>0</v>
      </c>
      <c r="K66" s="25">
        <v>0</v>
      </c>
      <c r="L66" s="8">
        <f t="shared" si="6"/>
        <v>7</v>
      </c>
      <c r="M66" s="8">
        <f t="shared" si="7"/>
        <v>25</v>
      </c>
      <c r="N66" s="25">
        <f t="shared" si="8"/>
        <v>32</v>
      </c>
    </row>
    <row r="67" spans="1:14" ht="19.5" customHeight="1" x14ac:dyDescent="0.2">
      <c r="A67" s="228"/>
      <c r="B67" s="88" t="s">
        <v>86</v>
      </c>
      <c r="C67" s="12" t="s">
        <v>16</v>
      </c>
      <c r="D67" s="7"/>
      <c r="E67" s="7"/>
      <c r="F67" s="7"/>
      <c r="G67" s="31"/>
      <c r="H67" s="14"/>
      <c r="I67" s="8"/>
      <c r="J67" s="8"/>
      <c r="K67" s="25"/>
      <c r="L67" s="8"/>
      <c r="M67" s="8"/>
      <c r="N67" s="25"/>
    </row>
    <row r="68" spans="1:14" ht="14.25" x14ac:dyDescent="0.2">
      <c r="A68" s="228"/>
      <c r="B68" s="89"/>
      <c r="C68" s="12" t="s">
        <v>14</v>
      </c>
      <c r="D68" s="7"/>
      <c r="E68" s="7"/>
      <c r="F68" s="7"/>
      <c r="G68" s="31"/>
      <c r="H68" s="14"/>
      <c r="I68" s="8"/>
      <c r="J68" s="8"/>
      <c r="K68" s="25"/>
      <c r="L68" s="8"/>
      <c r="M68" s="8"/>
      <c r="N68" s="25"/>
    </row>
    <row r="69" spans="1:14" ht="14.25" x14ac:dyDescent="0.2">
      <c r="A69" s="228"/>
      <c r="B69" s="88" t="s">
        <v>87</v>
      </c>
      <c r="C69" s="12" t="s">
        <v>16</v>
      </c>
      <c r="D69" s="7">
        <v>4</v>
      </c>
      <c r="E69" s="7">
        <v>8</v>
      </c>
      <c r="F69" s="7">
        <v>0</v>
      </c>
      <c r="G69" s="31">
        <v>0</v>
      </c>
      <c r="H69" s="14">
        <v>0</v>
      </c>
      <c r="I69" s="8">
        <v>0</v>
      </c>
      <c r="J69" s="8">
        <v>0</v>
      </c>
      <c r="K69" s="25">
        <v>0</v>
      </c>
      <c r="L69" s="8">
        <f>SUM(D69+F69+H69+J69)</f>
        <v>4</v>
      </c>
      <c r="M69" s="8">
        <f>SUM(E69+G69+I69+K69)</f>
        <v>8</v>
      </c>
      <c r="N69" s="25">
        <f>SUM(D69:K69)</f>
        <v>12</v>
      </c>
    </row>
    <row r="70" spans="1:14" ht="14.25" x14ac:dyDescent="0.2">
      <c r="A70" s="228"/>
      <c r="B70" s="89" t="s">
        <v>76</v>
      </c>
      <c r="C70" s="12" t="s">
        <v>14</v>
      </c>
      <c r="D70" s="7"/>
      <c r="E70" s="7"/>
      <c r="F70" s="7"/>
      <c r="G70" s="31"/>
      <c r="H70" s="14"/>
      <c r="I70" s="8"/>
      <c r="J70" s="8"/>
      <c r="K70" s="25"/>
      <c r="L70" s="8"/>
      <c r="M70" s="8"/>
      <c r="N70" s="25"/>
    </row>
    <row r="71" spans="1:14" ht="15" thickBot="1" x14ac:dyDescent="0.25">
      <c r="A71" s="228"/>
      <c r="B71" s="87" t="s">
        <v>88</v>
      </c>
      <c r="C71" s="66" t="s">
        <v>16</v>
      </c>
      <c r="D71" s="10">
        <v>2</v>
      </c>
      <c r="E71" s="10">
        <v>13</v>
      </c>
      <c r="F71" s="10">
        <v>0</v>
      </c>
      <c r="G71" s="61">
        <v>2</v>
      </c>
      <c r="H71" s="66">
        <v>0</v>
      </c>
      <c r="I71" s="10">
        <v>0</v>
      </c>
      <c r="J71" s="10">
        <v>0</v>
      </c>
      <c r="K71" s="61">
        <v>0</v>
      </c>
      <c r="L71" s="9">
        <f>SUM(D71+F71+H71+J71)</f>
        <v>2</v>
      </c>
      <c r="M71" s="9">
        <f>SUM(E71+G71+I71+K71)</f>
        <v>15</v>
      </c>
      <c r="N71" s="61">
        <f>SUM(D71:K71)</f>
        <v>17</v>
      </c>
    </row>
    <row r="72" spans="1:14" ht="14.25" x14ac:dyDescent="0.2">
      <c r="A72" s="228"/>
      <c r="B72" s="86" t="s">
        <v>116</v>
      </c>
      <c r="C72" s="12" t="s">
        <v>14</v>
      </c>
      <c r="D72" s="7"/>
      <c r="E72" s="7"/>
      <c r="F72" s="7"/>
      <c r="G72" s="11"/>
      <c r="H72" s="94"/>
      <c r="I72" s="7"/>
      <c r="J72" s="7"/>
      <c r="K72" s="61"/>
      <c r="L72" s="12"/>
      <c r="M72" s="7"/>
      <c r="N72" s="7"/>
    </row>
    <row r="73" spans="1:14" ht="15" thickBot="1" x14ac:dyDescent="0.25">
      <c r="A73" s="228"/>
      <c r="B73" s="87" t="s">
        <v>47</v>
      </c>
      <c r="C73" s="66" t="s">
        <v>16</v>
      </c>
      <c r="D73" s="52">
        <v>0</v>
      </c>
      <c r="E73" s="52">
        <v>0</v>
      </c>
      <c r="F73" s="52">
        <v>0</v>
      </c>
      <c r="G73" s="54">
        <v>1</v>
      </c>
      <c r="H73" s="62">
        <v>0</v>
      </c>
      <c r="I73" s="52">
        <v>0</v>
      </c>
      <c r="J73" s="52">
        <v>0</v>
      </c>
      <c r="K73" s="53">
        <v>0</v>
      </c>
      <c r="L73" s="66">
        <f>SUM(D73+F73+H73+J73)</f>
        <v>0</v>
      </c>
      <c r="M73" s="10">
        <f>SUM(E73+G73+I73+K73)</f>
        <v>1</v>
      </c>
      <c r="N73" s="10">
        <f>SUM(D73:K73)</f>
        <v>1</v>
      </c>
    </row>
    <row r="74" spans="1:14" ht="12.75" customHeight="1" x14ac:dyDescent="0.2">
      <c r="A74" s="228"/>
      <c r="B74" s="87"/>
      <c r="C74" s="255" t="s">
        <v>0</v>
      </c>
      <c r="D74" s="255"/>
      <c r="E74" s="255"/>
      <c r="F74" s="255"/>
      <c r="G74" s="255"/>
      <c r="H74" s="242"/>
      <c r="I74" s="242"/>
      <c r="J74" s="242"/>
      <c r="K74" s="232"/>
      <c r="L74" s="256">
        <f>SUM(L56+L57+L58+L59+L60+L61+L62+L63+L64+L65+L66+L69+L71+L73)</f>
        <v>89</v>
      </c>
      <c r="M74" s="258">
        <f>SUM(M56+M57+M58+M59+M60+M61+M62+M63+M64+M65+M66+M69+M71+M73)</f>
        <v>310</v>
      </c>
      <c r="N74" s="230">
        <f>SUM(N56+N57+N58+N59+N60+N61+N62+N63+N64+N65+N66+N69+N71+N73)</f>
        <v>399</v>
      </c>
    </row>
    <row r="75" spans="1:14" ht="13.5" customHeight="1" thickBot="1" x14ac:dyDescent="0.25">
      <c r="A75" s="229"/>
      <c r="B75" s="91"/>
      <c r="C75" s="243"/>
      <c r="D75" s="243"/>
      <c r="E75" s="243"/>
      <c r="F75" s="243"/>
      <c r="G75" s="243"/>
      <c r="H75" s="243"/>
      <c r="I75" s="243"/>
      <c r="J75" s="243"/>
      <c r="K75" s="233"/>
      <c r="L75" s="257"/>
      <c r="M75" s="248"/>
      <c r="N75" s="231"/>
    </row>
    <row r="76" spans="1:14" ht="18.75" customHeight="1" x14ac:dyDescent="0.2">
      <c r="A76" s="224" t="s">
        <v>48</v>
      </c>
      <c r="B76" s="67" t="s">
        <v>109</v>
      </c>
      <c r="C76" s="83" t="s">
        <v>14</v>
      </c>
      <c r="D76" s="24">
        <v>1</v>
      </c>
      <c r="E76" s="24">
        <v>16</v>
      </c>
      <c r="F76" s="24">
        <v>1</v>
      </c>
      <c r="G76" s="30">
        <v>5</v>
      </c>
      <c r="H76" s="63">
        <v>0</v>
      </c>
      <c r="I76" s="24">
        <v>0</v>
      </c>
      <c r="J76" s="24">
        <v>0</v>
      </c>
      <c r="K76" s="30">
        <v>0</v>
      </c>
      <c r="L76" s="24">
        <f>SUM(D76+F76+H76+J76)</f>
        <v>2</v>
      </c>
      <c r="M76" s="24">
        <f>SUM(E76+G76+I76+K76)</f>
        <v>21</v>
      </c>
      <c r="N76" s="30">
        <f>SUM(D76:K76)</f>
        <v>23</v>
      </c>
    </row>
    <row r="77" spans="1:14" ht="14.25" x14ac:dyDescent="0.2">
      <c r="A77" s="225"/>
      <c r="B77" s="96" t="s">
        <v>110</v>
      </c>
      <c r="C77" s="84" t="s">
        <v>16</v>
      </c>
      <c r="D77" s="7"/>
      <c r="E77" s="7"/>
      <c r="F77" s="7"/>
      <c r="G77" s="31"/>
      <c r="H77" s="14"/>
      <c r="I77" s="8"/>
      <c r="J77" s="8"/>
      <c r="K77" s="25"/>
      <c r="L77" s="8"/>
      <c r="M77" s="8"/>
      <c r="N77" s="25"/>
    </row>
    <row r="78" spans="1:14" ht="15" thickBot="1" x14ac:dyDescent="0.25">
      <c r="A78" s="225"/>
      <c r="B78" s="234"/>
      <c r="C78" s="85"/>
      <c r="D78" s="236"/>
      <c r="E78" s="241"/>
      <c r="F78" s="236"/>
      <c r="G78" s="237"/>
      <c r="H78" s="240"/>
      <c r="I78" s="241"/>
      <c r="J78" s="236"/>
      <c r="K78" s="237"/>
      <c r="L78" s="74"/>
      <c r="M78" s="74"/>
      <c r="N78" s="75"/>
    </row>
    <row r="79" spans="1:14" ht="15.75" customHeight="1" thickBot="1" x14ac:dyDescent="0.25">
      <c r="A79" s="226"/>
      <c r="B79" s="235"/>
      <c r="C79" s="244" t="s">
        <v>0</v>
      </c>
      <c r="D79" s="245"/>
      <c r="E79" s="245"/>
      <c r="F79" s="245"/>
      <c r="G79" s="245"/>
      <c r="H79" s="245"/>
      <c r="I79" s="245"/>
      <c r="J79" s="245"/>
      <c r="K79" s="246"/>
      <c r="L79" s="77">
        <f>SUM(L76)</f>
        <v>2</v>
      </c>
      <c r="M79" s="78">
        <f>SUM(M76)</f>
        <v>21</v>
      </c>
      <c r="N79" s="79">
        <f>SUM(N76)</f>
        <v>23</v>
      </c>
    </row>
    <row r="80" spans="1:14" ht="32.25" customHeight="1" thickBot="1" x14ac:dyDescent="0.25">
      <c r="A80" s="250" t="s">
        <v>0</v>
      </c>
      <c r="B80" s="250"/>
      <c r="C80" s="82"/>
      <c r="D80" s="252"/>
      <c r="E80" s="252"/>
      <c r="F80" s="252"/>
      <c r="G80" s="252"/>
      <c r="H80" s="252"/>
      <c r="I80" s="252"/>
      <c r="J80" s="252"/>
      <c r="K80" s="259"/>
      <c r="L80" s="80">
        <f>SUM(L15+L33+L39+L54+L74+L79)</f>
        <v>490</v>
      </c>
      <c r="M80" s="80">
        <f>SUM(M15+M33+M39+M54+M74+M79)</f>
        <v>904</v>
      </c>
      <c r="N80" s="81">
        <f>SUM(N15+N33+N39+N54+N74+N79)</f>
        <v>1394</v>
      </c>
    </row>
  </sheetData>
  <mergeCells count="53">
    <mergeCell ref="J80:K80"/>
    <mergeCell ref="A1:N1"/>
    <mergeCell ref="F11:G11"/>
    <mergeCell ref="H11:I11"/>
    <mergeCell ref="C39:K40"/>
    <mergeCell ref="D6:G6"/>
    <mergeCell ref="N39:N40"/>
    <mergeCell ref="D7:E7"/>
    <mergeCell ref="N6:N8"/>
    <mergeCell ref="L39:L40"/>
    <mergeCell ref="M39:M40"/>
    <mergeCell ref="C6:C8"/>
    <mergeCell ref="H6:K6"/>
    <mergeCell ref="B6:B8"/>
    <mergeCell ref="A6:A8"/>
    <mergeCell ref="A9:A16"/>
    <mergeCell ref="N33:N34"/>
    <mergeCell ref="A80:B80"/>
    <mergeCell ref="J7:K7"/>
    <mergeCell ref="D80:E80"/>
    <mergeCell ref="F80:G80"/>
    <mergeCell ref="M15:M16"/>
    <mergeCell ref="L54:L55"/>
    <mergeCell ref="J11:K11"/>
    <mergeCell ref="F7:G7"/>
    <mergeCell ref="H7:I7"/>
    <mergeCell ref="D11:E11"/>
    <mergeCell ref="L15:L16"/>
    <mergeCell ref="C74:K75"/>
    <mergeCell ref="L74:L75"/>
    <mergeCell ref="M74:M75"/>
    <mergeCell ref="H80:I80"/>
    <mergeCell ref="N74:N75"/>
    <mergeCell ref="N15:N16"/>
    <mergeCell ref="B78:B79"/>
    <mergeCell ref="F78:G78"/>
    <mergeCell ref="B45:B46"/>
    <mergeCell ref="H78:I78"/>
    <mergeCell ref="C33:K34"/>
    <mergeCell ref="C79:K79"/>
    <mergeCell ref="J78:K78"/>
    <mergeCell ref="D78:E78"/>
    <mergeCell ref="M54:M55"/>
    <mergeCell ref="N54:N55"/>
    <mergeCell ref="C15:K16"/>
    <mergeCell ref="L33:L34"/>
    <mergeCell ref="M33:M34"/>
    <mergeCell ref="C54:K55"/>
    <mergeCell ref="A76:A79"/>
    <mergeCell ref="A35:A40"/>
    <mergeCell ref="A17:A34"/>
    <mergeCell ref="A41:A55"/>
    <mergeCell ref="A56:A75"/>
  </mergeCells>
  <phoneticPr fontId="1" type="noConversion"/>
  <pageMargins left="0.7" right="0.7" top="0.75" bottom="0.75" header="0.3" footer="0.3"/>
  <pageSetup paperSize="9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activeCell="H8" sqref="H8"/>
    </sheetView>
  </sheetViews>
  <sheetFormatPr baseColWidth="10" defaultRowHeight="12.75" x14ac:dyDescent="0.2"/>
  <cols>
    <col min="1" max="1" width="6.7109375" customWidth="1"/>
    <col min="2" max="2" width="20.85546875" customWidth="1"/>
    <col min="3" max="3" width="69.42578125" customWidth="1"/>
  </cols>
  <sheetData>
    <row r="1" spans="1:8" ht="17.100000000000001" customHeight="1" x14ac:dyDescent="0.2">
      <c r="C1" s="2"/>
    </row>
    <row r="2" spans="1:8" ht="17.100000000000001" customHeight="1" x14ac:dyDescent="0.2">
      <c r="C2" s="198"/>
    </row>
    <row r="3" spans="1:8" ht="16.5" customHeight="1" x14ac:dyDescent="0.2">
      <c r="C3" s="199"/>
    </row>
    <row r="4" spans="1:8" ht="17.100000000000001" customHeight="1" x14ac:dyDescent="0.2"/>
    <row r="5" spans="1:8" ht="17.100000000000001" customHeight="1" x14ac:dyDescent="0.35">
      <c r="B5" s="114"/>
      <c r="C5" s="116" t="s">
        <v>149</v>
      </c>
      <c r="E5" s="41"/>
    </row>
    <row r="6" spans="1:8" ht="17.100000000000001" customHeight="1" x14ac:dyDescent="0.35">
      <c r="B6" s="115"/>
      <c r="E6" s="185"/>
      <c r="F6" s="42"/>
      <c r="G6" s="101"/>
    </row>
    <row r="7" spans="1:8" ht="17.100000000000001" customHeight="1" x14ac:dyDescent="0.35">
      <c r="B7" s="115"/>
      <c r="C7" s="190"/>
      <c r="E7" s="185"/>
      <c r="F7" s="42"/>
      <c r="G7" s="101"/>
    </row>
    <row r="8" spans="1:8" ht="14.1" customHeight="1" thickBot="1" x14ac:dyDescent="0.4">
      <c r="A8" s="98"/>
      <c r="B8" s="98"/>
      <c r="C8" s="185"/>
      <c r="D8" s="99"/>
      <c r="F8" s="111"/>
      <c r="G8" s="185"/>
      <c r="H8" s="42"/>
    </row>
    <row r="9" spans="1:8" ht="15" customHeight="1" thickBot="1" x14ac:dyDescent="0.25">
      <c r="A9" s="238" t="s">
        <v>148</v>
      </c>
      <c r="B9" s="238" t="s">
        <v>135</v>
      </c>
      <c r="C9" s="262" t="s">
        <v>7</v>
      </c>
    </row>
    <row r="10" spans="1:8" ht="15" hidden="1" customHeight="1" thickBot="1" x14ac:dyDescent="0.25">
      <c r="A10" s="239"/>
      <c r="B10" s="239"/>
      <c r="C10" s="264"/>
    </row>
    <row r="11" spans="1:8" ht="24.75" customHeight="1" thickBot="1" x14ac:dyDescent="0.25">
      <c r="A11" s="278" t="s">
        <v>283</v>
      </c>
      <c r="B11" s="270" t="s">
        <v>112</v>
      </c>
      <c r="C11" s="196" t="s">
        <v>124</v>
      </c>
    </row>
    <row r="12" spans="1:8" ht="33.75" customHeight="1" thickBot="1" x14ac:dyDescent="0.25">
      <c r="A12" s="279"/>
      <c r="B12" s="271"/>
      <c r="C12" s="196" t="s">
        <v>189</v>
      </c>
      <c r="E12" s="119"/>
    </row>
    <row r="13" spans="1:8" ht="15" customHeight="1" x14ac:dyDescent="0.2">
      <c r="A13" s="272"/>
      <c r="B13" s="273"/>
      <c r="C13" s="274"/>
    </row>
    <row r="14" spans="1:8" ht="14.25" customHeight="1" thickBot="1" x14ac:dyDescent="0.25">
      <c r="A14" s="275"/>
      <c r="B14" s="276"/>
      <c r="C14" s="277"/>
      <c r="G14" s="100"/>
    </row>
    <row r="15" spans="1:8" ht="15" customHeight="1" thickBot="1" x14ac:dyDescent="0.25">
      <c r="A15" s="280" t="s">
        <v>3</v>
      </c>
      <c r="B15" s="104" t="s">
        <v>3</v>
      </c>
      <c r="C15" s="102" t="s">
        <v>119</v>
      </c>
    </row>
    <row r="16" spans="1:8" ht="15" customHeight="1" thickBot="1" x14ac:dyDescent="0.25">
      <c r="A16" s="281"/>
      <c r="B16" s="105" t="s">
        <v>136</v>
      </c>
      <c r="C16" s="102" t="s">
        <v>128</v>
      </c>
      <c r="H16" s="194"/>
    </row>
    <row r="17" spans="1:7" ht="15" customHeight="1" thickBot="1" x14ac:dyDescent="0.25">
      <c r="A17" s="281"/>
      <c r="B17" s="106" t="s">
        <v>24</v>
      </c>
      <c r="C17" s="91" t="s">
        <v>120</v>
      </c>
    </row>
    <row r="18" spans="1:7" ht="15" customHeight="1" thickBot="1" x14ac:dyDescent="0.25">
      <c r="A18" s="282"/>
      <c r="B18" s="104" t="s">
        <v>137</v>
      </c>
      <c r="C18" s="102" t="s">
        <v>126</v>
      </c>
      <c r="D18" s="100"/>
      <c r="F18" s="119"/>
    </row>
    <row r="19" spans="1:7" ht="27.75" customHeight="1" thickBot="1" x14ac:dyDescent="0.25">
      <c r="A19" s="283"/>
      <c r="B19" s="284"/>
      <c r="C19" s="285"/>
    </row>
    <row r="20" spans="1:7" ht="24.75" customHeight="1" thickBot="1" x14ac:dyDescent="0.25">
      <c r="A20" s="280" t="s">
        <v>27</v>
      </c>
      <c r="B20" s="270" t="s">
        <v>138</v>
      </c>
      <c r="C20" s="102" t="s">
        <v>202</v>
      </c>
    </row>
    <row r="21" spans="1:7" ht="24" customHeight="1" thickBot="1" x14ac:dyDescent="0.25">
      <c r="A21" s="281"/>
      <c r="B21" s="271"/>
      <c r="C21" s="102" t="s">
        <v>121</v>
      </c>
    </row>
    <row r="22" spans="1:7" ht="34.5" customHeight="1" thickBot="1" x14ac:dyDescent="0.25">
      <c r="A22" s="282"/>
      <c r="B22" s="197" t="s">
        <v>129</v>
      </c>
      <c r="C22" s="102" t="s">
        <v>153</v>
      </c>
    </row>
    <row r="23" spans="1:7" ht="15" customHeight="1" thickBot="1" x14ac:dyDescent="0.25">
      <c r="A23" s="218"/>
      <c r="B23" s="286"/>
      <c r="C23" s="287"/>
      <c r="D23" s="120"/>
    </row>
    <row r="24" spans="1:7" ht="15" customHeight="1" thickBot="1" x14ac:dyDescent="0.25">
      <c r="A24" s="280" t="s">
        <v>72</v>
      </c>
      <c r="B24" s="270" t="s">
        <v>139</v>
      </c>
      <c r="C24" s="102" t="s">
        <v>122</v>
      </c>
      <c r="D24" s="120"/>
    </row>
    <row r="25" spans="1:7" ht="15" customHeight="1" thickBot="1" x14ac:dyDescent="0.25">
      <c r="A25" s="281"/>
      <c r="B25" s="271"/>
      <c r="C25" s="183" t="s">
        <v>125</v>
      </c>
      <c r="D25" s="120"/>
    </row>
    <row r="26" spans="1:7" ht="15" customHeight="1" thickBot="1" x14ac:dyDescent="0.25">
      <c r="A26" s="281"/>
      <c r="B26" s="192" t="s">
        <v>130</v>
      </c>
      <c r="C26" s="86" t="s">
        <v>154</v>
      </c>
      <c r="D26" s="120"/>
      <c r="E26" s="100"/>
      <c r="G26" s="121"/>
    </row>
    <row r="27" spans="1:7" ht="15" customHeight="1" x14ac:dyDescent="0.2">
      <c r="A27" s="283"/>
      <c r="B27" s="284"/>
      <c r="C27" s="285"/>
    </row>
    <row r="28" spans="1:7" ht="1.5" customHeight="1" thickBot="1" x14ac:dyDescent="0.25">
      <c r="A28" s="195"/>
      <c r="B28" s="177"/>
      <c r="C28" s="178"/>
    </row>
    <row r="29" spans="1:7" ht="15" customHeight="1" thickBot="1" x14ac:dyDescent="0.25">
      <c r="A29" s="280" t="s">
        <v>39</v>
      </c>
      <c r="B29" s="104" t="s">
        <v>140</v>
      </c>
      <c r="C29" s="102" t="s">
        <v>123</v>
      </c>
    </row>
    <row r="30" spans="1:7" ht="15" customHeight="1" thickBot="1" x14ac:dyDescent="0.25">
      <c r="A30" s="281"/>
      <c r="B30" s="270" t="s">
        <v>39</v>
      </c>
      <c r="C30" s="102" t="s">
        <v>131</v>
      </c>
      <c r="E30" s="121"/>
    </row>
    <row r="31" spans="1:7" ht="15" customHeight="1" thickBot="1" x14ac:dyDescent="0.25">
      <c r="A31" s="281"/>
      <c r="B31" s="303"/>
      <c r="C31" s="102" t="s">
        <v>132</v>
      </c>
    </row>
    <row r="32" spans="1:7" ht="15" customHeight="1" thickBot="1" x14ac:dyDescent="0.25">
      <c r="A32" s="281"/>
      <c r="B32" s="303"/>
      <c r="C32" s="102" t="s">
        <v>279</v>
      </c>
      <c r="F32" s="122"/>
    </row>
    <row r="33" spans="1:4" ht="15" customHeight="1" thickBot="1" x14ac:dyDescent="0.25">
      <c r="A33" s="281"/>
      <c r="B33" s="303"/>
      <c r="C33" s="184" t="s">
        <v>155</v>
      </c>
    </row>
    <row r="34" spans="1:4" ht="14.25" customHeight="1" thickBot="1" x14ac:dyDescent="0.25">
      <c r="A34" s="281"/>
      <c r="B34" s="303"/>
      <c r="C34" s="299" t="s">
        <v>147</v>
      </c>
    </row>
    <row r="35" spans="1:4" ht="15" hidden="1" customHeight="1" thickBot="1" x14ac:dyDescent="0.25">
      <c r="A35" s="281"/>
      <c r="B35" s="303"/>
      <c r="C35" s="300"/>
    </row>
    <row r="36" spans="1:4" ht="15" hidden="1" customHeight="1" thickBot="1" x14ac:dyDescent="0.25">
      <c r="A36" s="281"/>
      <c r="B36" s="105"/>
      <c r="C36" s="301"/>
    </row>
    <row r="37" spans="1:4" ht="22.5" customHeight="1" thickBot="1" x14ac:dyDescent="0.25">
      <c r="A37" s="281"/>
      <c r="B37" s="104" t="s">
        <v>129</v>
      </c>
      <c r="C37" s="117" t="s">
        <v>156</v>
      </c>
      <c r="D37" s="120"/>
    </row>
    <row r="38" spans="1:4" ht="15" hidden="1" customHeight="1" thickBot="1" x14ac:dyDescent="0.25">
      <c r="A38" s="181"/>
      <c r="B38" s="193"/>
      <c r="C38" s="191"/>
    </row>
    <row r="39" spans="1:4" ht="24" customHeight="1" thickBot="1" x14ac:dyDescent="0.25">
      <c r="A39" s="288"/>
      <c r="B39" s="289"/>
      <c r="C39" s="290"/>
    </row>
    <row r="40" spans="1:4" ht="15" customHeight="1" x14ac:dyDescent="0.2">
      <c r="A40" s="280" t="s">
        <v>48</v>
      </c>
      <c r="B40" s="302" t="s">
        <v>141</v>
      </c>
      <c r="C40" s="112" t="s">
        <v>99</v>
      </c>
      <c r="D40" s="120"/>
    </row>
    <row r="41" spans="1:4" ht="15" customHeight="1" thickBot="1" x14ac:dyDescent="0.25">
      <c r="A41" s="281"/>
      <c r="B41" s="292"/>
      <c r="C41" s="103" t="s">
        <v>100</v>
      </c>
      <c r="D41" s="120"/>
    </row>
    <row r="42" spans="1:4" ht="15" customHeight="1" x14ac:dyDescent="0.2">
      <c r="A42" s="281"/>
      <c r="B42" s="291" t="s">
        <v>142</v>
      </c>
      <c r="C42" s="295" t="s">
        <v>118</v>
      </c>
      <c r="D42" s="120"/>
    </row>
    <row r="43" spans="1:4" ht="19.5" customHeight="1" thickBot="1" x14ac:dyDescent="0.25">
      <c r="A43" s="281"/>
      <c r="B43" s="292"/>
      <c r="C43" s="294"/>
      <c r="D43" s="120"/>
    </row>
    <row r="44" spans="1:4" ht="15.75" customHeight="1" thickBot="1" x14ac:dyDescent="0.25">
      <c r="A44" s="281"/>
      <c r="B44" s="291" t="s">
        <v>141</v>
      </c>
      <c r="C44" s="187" t="s">
        <v>280</v>
      </c>
      <c r="D44" s="120"/>
    </row>
    <row r="45" spans="1:4" ht="15" customHeight="1" x14ac:dyDescent="0.2">
      <c r="A45" s="281"/>
      <c r="B45" s="302"/>
      <c r="C45" s="295" t="s">
        <v>157</v>
      </c>
      <c r="D45" s="120"/>
    </row>
    <row r="46" spans="1:4" ht="15" customHeight="1" x14ac:dyDescent="0.2">
      <c r="A46" s="281"/>
      <c r="B46" s="302"/>
      <c r="C46" s="293"/>
      <c r="D46" s="120"/>
    </row>
    <row r="47" spans="1:4" ht="15" customHeight="1" thickBot="1" x14ac:dyDescent="0.25">
      <c r="A47" s="281"/>
      <c r="B47" s="302"/>
      <c r="C47" s="294"/>
      <c r="D47" s="120"/>
    </row>
    <row r="48" spans="1:4" ht="15" customHeight="1" x14ac:dyDescent="0.2">
      <c r="A48" s="281"/>
      <c r="B48" s="302"/>
      <c r="C48" s="293" t="s">
        <v>158</v>
      </c>
      <c r="D48" s="120"/>
    </row>
    <row r="49" spans="1:7" ht="15" customHeight="1" x14ac:dyDescent="0.2">
      <c r="A49" s="281"/>
      <c r="B49" s="302"/>
      <c r="C49" s="293"/>
      <c r="D49" s="120"/>
      <c r="G49" s="119"/>
    </row>
    <row r="50" spans="1:7" ht="15" customHeight="1" thickBot="1" x14ac:dyDescent="0.25">
      <c r="A50" s="281"/>
      <c r="B50" s="302"/>
      <c r="C50" s="294"/>
      <c r="D50" s="120"/>
    </row>
    <row r="51" spans="1:7" ht="15" customHeight="1" thickBot="1" x14ac:dyDescent="0.25">
      <c r="A51" s="281"/>
      <c r="B51" s="302"/>
      <c r="C51" s="113" t="s">
        <v>133</v>
      </c>
      <c r="D51" s="120"/>
    </row>
    <row r="52" spans="1:7" ht="14.1" customHeight="1" thickBot="1" x14ac:dyDescent="0.25">
      <c r="A52" s="282"/>
      <c r="B52" s="107"/>
      <c r="C52" s="186" t="s">
        <v>281</v>
      </c>
      <c r="D52" s="120"/>
    </row>
    <row r="53" spans="1:7" ht="15" customHeight="1" thickBot="1" x14ac:dyDescent="0.25">
      <c r="A53" s="288" t="s">
        <v>152</v>
      </c>
      <c r="B53" s="289"/>
      <c r="C53" s="290"/>
      <c r="D53" s="120"/>
    </row>
    <row r="54" spans="1:7" ht="27.75" customHeight="1" x14ac:dyDescent="0.2">
      <c r="A54" s="280" t="s">
        <v>53</v>
      </c>
      <c r="B54" s="296" t="s">
        <v>282</v>
      </c>
      <c r="C54" s="262"/>
    </row>
    <row r="55" spans="1:7" ht="24" customHeight="1" x14ac:dyDescent="0.2">
      <c r="A55" s="281"/>
      <c r="B55" s="297"/>
      <c r="C55" s="263"/>
      <c r="E55" s="100"/>
    </row>
    <row r="56" spans="1:7" ht="1.5" customHeight="1" thickBot="1" x14ac:dyDescent="0.25">
      <c r="A56" s="182"/>
      <c r="B56" s="298"/>
      <c r="C56" s="235"/>
    </row>
    <row r="64" spans="1:7" x14ac:dyDescent="0.2">
      <c r="E64" s="100"/>
    </row>
  </sheetData>
  <mergeCells count="28">
    <mergeCell ref="A9:A10"/>
    <mergeCell ref="C9:C10"/>
    <mergeCell ref="B9:B10"/>
    <mergeCell ref="C34:C36"/>
    <mergeCell ref="B44:B51"/>
    <mergeCell ref="C42:C43"/>
    <mergeCell ref="B40:B41"/>
    <mergeCell ref="B30:B35"/>
    <mergeCell ref="A54:A55"/>
    <mergeCell ref="B42:B43"/>
    <mergeCell ref="C48:C50"/>
    <mergeCell ref="C45:C47"/>
    <mergeCell ref="B54:C56"/>
    <mergeCell ref="A27:C27"/>
    <mergeCell ref="A29:A37"/>
    <mergeCell ref="A39:C39"/>
    <mergeCell ref="A53:C53"/>
    <mergeCell ref="A40:A52"/>
    <mergeCell ref="B20:B21"/>
    <mergeCell ref="B24:B25"/>
    <mergeCell ref="A13:C14"/>
    <mergeCell ref="A11:A12"/>
    <mergeCell ref="A15:A18"/>
    <mergeCell ref="A19:C19"/>
    <mergeCell ref="A20:A22"/>
    <mergeCell ref="A23:C23"/>
    <mergeCell ref="A24:A26"/>
    <mergeCell ref="B11:B12"/>
  </mergeCells>
  <pageMargins left="0.70866141732283472" right="0.70866141732283472" top="0.39370078740157483" bottom="0.78740157480314965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topLeftCell="A61" workbookViewId="0">
      <selection activeCell="G80" sqref="G80"/>
    </sheetView>
  </sheetViews>
  <sheetFormatPr baseColWidth="10" defaultRowHeight="12.75" x14ac:dyDescent="0.2"/>
  <cols>
    <col min="1" max="1" width="8.140625" customWidth="1"/>
    <col min="2" max="2" width="20.42578125" customWidth="1"/>
    <col min="3" max="3" width="76.42578125" customWidth="1"/>
  </cols>
  <sheetData>
    <row r="1" spans="1:7" ht="18.2" customHeight="1" x14ac:dyDescent="0.2">
      <c r="C1" s="2"/>
    </row>
    <row r="2" spans="1:7" ht="18.2" customHeight="1" x14ac:dyDescent="0.2">
      <c r="C2" s="188"/>
    </row>
    <row r="3" spans="1:7" ht="18.2" customHeight="1" x14ac:dyDescent="0.2">
      <c r="C3" s="189"/>
    </row>
    <row r="4" spans="1:7" ht="18.2" customHeight="1" x14ac:dyDescent="0.35">
      <c r="C4" s="190"/>
    </row>
    <row r="5" spans="1:7" ht="18.2" customHeight="1" x14ac:dyDescent="0.25">
      <c r="B5" s="114"/>
      <c r="C5" s="40"/>
    </row>
    <row r="6" spans="1:7" ht="15.75" customHeight="1" x14ac:dyDescent="0.2">
      <c r="B6" s="115"/>
      <c r="C6" s="40"/>
    </row>
    <row r="7" spans="1:7" ht="15.75" customHeight="1" x14ac:dyDescent="0.2">
      <c r="B7" s="115"/>
      <c r="C7" s="185"/>
    </row>
    <row r="8" spans="1:7" ht="15.75" customHeight="1" x14ac:dyDescent="0.2">
      <c r="B8" s="115"/>
      <c r="C8" s="185"/>
    </row>
    <row r="9" spans="1:7" ht="9.9499999999999993" customHeight="1" thickBot="1" x14ac:dyDescent="0.25">
      <c r="A9" s="98"/>
      <c r="B9" s="98"/>
      <c r="C9" s="60"/>
    </row>
    <row r="10" spans="1:7" ht="15.6" customHeight="1" x14ac:dyDescent="0.2">
      <c r="A10" s="308" t="s">
        <v>148</v>
      </c>
      <c r="B10" s="305" t="s">
        <v>135</v>
      </c>
      <c r="C10" s="262" t="s">
        <v>7</v>
      </c>
    </row>
    <row r="11" spans="1:7" ht="15.6" customHeight="1" x14ac:dyDescent="0.2">
      <c r="A11" s="309"/>
      <c r="B11" s="306"/>
      <c r="C11" s="263"/>
    </row>
    <row r="12" spans="1:7" ht="15.6" customHeight="1" thickBot="1" x14ac:dyDescent="0.25">
      <c r="A12" s="310"/>
      <c r="B12" s="307"/>
      <c r="C12" s="263"/>
    </row>
    <row r="13" spans="1:7" ht="14.25" customHeight="1" x14ac:dyDescent="0.2">
      <c r="A13" s="267" t="s">
        <v>18</v>
      </c>
      <c r="B13" s="326" t="s">
        <v>86</v>
      </c>
      <c r="C13" s="299" t="s">
        <v>173</v>
      </c>
    </row>
    <row r="14" spans="1:7" ht="14.25" customHeight="1" thickBot="1" x14ac:dyDescent="0.25">
      <c r="A14" s="268"/>
      <c r="B14" s="327"/>
      <c r="C14" s="301"/>
    </row>
    <row r="15" spans="1:7" ht="18" customHeight="1" x14ac:dyDescent="0.2">
      <c r="A15" s="268"/>
      <c r="B15" s="326" t="s">
        <v>117</v>
      </c>
      <c r="C15" s="238" t="s">
        <v>174</v>
      </c>
      <c r="G15" s="100"/>
    </row>
    <row r="16" spans="1:7" ht="21.75" customHeight="1" thickBot="1" x14ac:dyDescent="0.25">
      <c r="A16" s="269"/>
      <c r="B16" s="327"/>
      <c r="C16" s="239"/>
    </row>
    <row r="17" spans="1:4" ht="14.45" customHeight="1" x14ac:dyDescent="0.2">
      <c r="A17" s="320"/>
      <c r="B17" s="321"/>
      <c r="C17" s="321"/>
    </row>
    <row r="18" spans="1:4" ht="14.45" customHeight="1" thickBot="1" x14ac:dyDescent="0.25">
      <c r="A18" s="322"/>
      <c r="B18" s="323"/>
      <c r="C18" s="323"/>
    </row>
    <row r="19" spans="1:4" ht="14.1" customHeight="1" x14ac:dyDescent="0.2">
      <c r="A19" s="311" t="s">
        <v>3</v>
      </c>
      <c r="B19" s="317" t="s">
        <v>136</v>
      </c>
      <c r="C19" s="238" t="s">
        <v>170</v>
      </c>
    </row>
    <row r="20" spans="1:4" ht="14.1" customHeight="1" thickBot="1" x14ac:dyDescent="0.25">
      <c r="A20" s="312"/>
      <c r="B20" s="318"/>
      <c r="C20" s="239"/>
    </row>
    <row r="21" spans="1:4" ht="14.1" customHeight="1" x14ac:dyDescent="0.2">
      <c r="A21" s="312"/>
      <c r="B21" s="317" t="s">
        <v>78</v>
      </c>
      <c r="C21" s="238" t="s">
        <v>171</v>
      </c>
    </row>
    <row r="22" spans="1:4" ht="14.1" customHeight="1" thickBot="1" x14ac:dyDescent="0.25">
      <c r="A22" s="312"/>
      <c r="B22" s="318"/>
      <c r="C22" s="239"/>
    </row>
    <row r="23" spans="1:4" ht="14.1" customHeight="1" x14ac:dyDescent="0.2">
      <c r="A23" s="312"/>
      <c r="B23" s="319" t="s">
        <v>24</v>
      </c>
      <c r="C23" s="299" t="s">
        <v>285</v>
      </c>
      <c r="D23" s="100"/>
    </row>
    <row r="24" spans="1:4" ht="14.1" customHeight="1" thickBot="1" x14ac:dyDescent="0.25">
      <c r="A24" s="312"/>
      <c r="B24" s="318"/>
      <c r="C24" s="301"/>
    </row>
    <row r="25" spans="1:4" ht="14.45" customHeight="1" x14ac:dyDescent="0.2">
      <c r="A25" s="312"/>
      <c r="B25" s="110" t="s">
        <v>78</v>
      </c>
      <c r="C25" s="238" t="s">
        <v>182</v>
      </c>
    </row>
    <row r="26" spans="1:4" ht="14.45" customHeight="1" thickBot="1" x14ac:dyDescent="0.25">
      <c r="A26" s="312"/>
      <c r="B26" s="109"/>
      <c r="C26" s="239"/>
    </row>
    <row r="27" spans="1:4" ht="14.45" customHeight="1" x14ac:dyDescent="0.2">
      <c r="A27" s="312"/>
      <c r="B27" s="317" t="s">
        <v>3</v>
      </c>
      <c r="C27" s="238" t="s">
        <v>172</v>
      </c>
    </row>
    <row r="28" spans="1:4" ht="14.45" customHeight="1" thickBot="1" x14ac:dyDescent="0.25">
      <c r="A28" s="312"/>
      <c r="B28" s="319"/>
      <c r="C28" s="239"/>
    </row>
    <row r="29" spans="1:4" ht="14.45" customHeight="1" x14ac:dyDescent="0.2">
      <c r="A29" s="312"/>
      <c r="B29" s="319"/>
      <c r="C29" s="238" t="s">
        <v>181</v>
      </c>
    </row>
    <row r="30" spans="1:4" ht="14.45" customHeight="1" thickBot="1" x14ac:dyDescent="0.25">
      <c r="A30" s="313"/>
      <c r="B30" s="318"/>
      <c r="C30" s="239"/>
    </row>
    <row r="31" spans="1:4" ht="14.45" customHeight="1" x14ac:dyDescent="0.2">
      <c r="A31" s="320"/>
      <c r="B31" s="321"/>
      <c r="C31" s="321"/>
    </row>
    <row r="32" spans="1:4" ht="14.45" customHeight="1" thickBot="1" x14ac:dyDescent="0.25">
      <c r="A32" s="322"/>
      <c r="B32" s="323"/>
      <c r="C32" s="323"/>
    </row>
    <row r="33" spans="1:5" ht="14.1" customHeight="1" x14ac:dyDescent="0.2">
      <c r="A33" s="227" t="s">
        <v>27</v>
      </c>
      <c r="B33" s="108"/>
      <c r="C33" s="238" t="s">
        <v>175</v>
      </c>
    </row>
    <row r="34" spans="1:5" ht="20.25" customHeight="1" thickBot="1" x14ac:dyDescent="0.25">
      <c r="A34" s="228"/>
      <c r="B34" s="319" t="s">
        <v>27</v>
      </c>
      <c r="C34" s="239"/>
    </row>
    <row r="35" spans="1:5" ht="20.25" customHeight="1" x14ac:dyDescent="0.2">
      <c r="A35" s="228"/>
      <c r="B35" s="319"/>
      <c r="C35" s="238" t="s">
        <v>176</v>
      </c>
    </row>
    <row r="36" spans="1:5" ht="20.25" customHeight="1" thickBot="1" x14ac:dyDescent="0.25">
      <c r="A36" s="228"/>
      <c r="B36" s="319"/>
      <c r="C36" s="264"/>
    </row>
    <row r="37" spans="1:5" ht="14.85" customHeight="1" x14ac:dyDescent="0.2">
      <c r="A37" s="228"/>
      <c r="B37" s="319"/>
      <c r="C37" s="238" t="s">
        <v>177</v>
      </c>
    </row>
    <row r="38" spans="1:5" ht="14.85" customHeight="1" thickBot="1" x14ac:dyDescent="0.25">
      <c r="A38" s="228"/>
      <c r="B38" s="318"/>
      <c r="C38" s="239"/>
    </row>
    <row r="39" spans="1:5" ht="21" customHeight="1" x14ac:dyDescent="0.2">
      <c r="A39" s="228"/>
      <c r="B39" s="319" t="s">
        <v>129</v>
      </c>
      <c r="C39" s="238" t="s">
        <v>153</v>
      </c>
    </row>
    <row r="40" spans="1:5" ht="19.5" customHeight="1" thickBot="1" x14ac:dyDescent="0.25">
      <c r="A40" s="229"/>
      <c r="B40" s="318"/>
      <c r="C40" s="239"/>
      <c r="D40" s="100"/>
    </row>
    <row r="41" spans="1:5" ht="27" customHeight="1" thickBot="1" x14ac:dyDescent="0.25">
      <c r="A41" s="324"/>
      <c r="B41" s="325"/>
      <c r="C41" s="325"/>
      <c r="E41" s="100"/>
    </row>
    <row r="42" spans="1:5" ht="13.5" customHeight="1" x14ac:dyDescent="0.2">
      <c r="A42" s="311" t="s">
        <v>72</v>
      </c>
      <c r="B42" s="317" t="s">
        <v>130</v>
      </c>
      <c r="C42" s="238" t="s">
        <v>168</v>
      </c>
    </row>
    <row r="43" spans="1:5" ht="13.5" customHeight="1" thickBot="1" x14ac:dyDescent="0.25">
      <c r="A43" s="312"/>
      <c r="B43" s="318"/>
      <c r="C43" s="239"/>
    </row>
    <row r="44" spans="1:5" ht="13.5" customHeight="1" x14ac:dyDescent="0.2">
      <c r="A44" s="312"/>
      <c r="B44" s="317" t="s">
        <v>144</v>
      </c>
      <c r="C44" s="238" t="s">
        <v>169</v>
      </c>
    </row>
    <row r="45" spans="1:5" ht="13.5" customHeight="1" thickBot="1" x14ac:dyDescent="0.25">
      <c r="A45" s="312"/>
      <c r="B45" s="319"/>
      <c r="C45" s="239"/>
    </row>
    <row r="46" spans="1:5" ht="13.5" customHeight="1" x14ac:dyDescent="0.2">
      <c r="A46" s="312"/>
      <c r="B46" s="319"/>
      <c r="C46" s="238" t="s">
        <v>179</v>
      </c>
    </row>
    <row r="47" spans="1:5" ht="13.5" customHeight="1" thickBot="1" x14ac:dyDescent="0.25">
      <c r="A47" s="312"/>
      <c r="B47" s="319"/>
      <c r="C47" s="239"/>
    </row>
    <row r="48" spans="1:5" ht="13.5" customHeight="1" x14ac:dyDescent="0.2">
      <c r="A48" s="312"/>
      <c r="B48" s="319"/>
      <c r="C48" s="238" t="s">
        <v>178</v>
      </c>
    </row>
    <row r="49" spans="1:6" ht="13.5" customHeight="1" thickBot="1" x14ac:dyDescent="0.25">
      <c r="A49" s="312"/>
      <c r="B49" s="319"/>
      <c r="C49" s="239"/>
    </row>
    <row r="50" spans="1:6" ht="13.5" customHeight="1" x14ac:dyDescent="0.2">
      <c r="A50" s="312"/>
      <c r="B50" s="319"/>
      <c r="C50" s="299" t="s">
        <v>180</v>
      </c>
      <c r="E50" s="119"/>
    </row>
    <row r="51" spans="1:6" ht="13.5" customHeight="1" thickBot="1" x14ac:dyDescent="0.25">
      <c r="A51" s="312"/>
      <c r="B51" s="319"/>
      <c r="C51" s="301"/>
    </row>
    <row r="52" spans="1:6" ht="13.5" customHeight="1" x14ac:dyDescent="0.2">
      <c r="A52" s="312"/>
      <c r="B52" s="319"/>
      <c r="C52" s="299" t="s">
        <v>134</v>
      </c>
    </row>
    <row r="53" spans="1:6" ht="13.5" customHeight="1" thickBot="1" x14ac:dyDescent="0.25">
      <c r="A53" s="313"/>
      <c r="B53" s="318"/>
      <c r="C53" s="301"/>
    </row>
    <row r="54" spans="1:6" ht="11.85" customHeight="1" x14ac:dyDescent="0.2">
      <c r="A54" s="320"/>
      <c r="B54" s="321"/>
      <c r="C54" s="321"/>
    </row>
    <row r="55" spans="1:6" ht="11.85" customHeight="1" thickBot="1" x14ac:dyDescent="0.25">
      <c r="A55" s="322"/>
      <c r="B55" s="323"/>
      <c r="C55" s="323"/>
    </row>
    <row r="56" spans="1:6" ht="13.5" customHeight="1" x14ac:dyDescent="0.2">
      <c r="A56" s="311" t="s">
        <v>39</v>
      </c>
      <c r="B56" s="314" t="s">
        <v>40</v>
      </c>
      <c r="C56" s="238" t="s">
        <v>159</v>
      </c>
    </row>
    <row r="57" spans="1:6" ht="13.5" customHeight="1" thickBot="1" x14ac:dyDescent="0.25">
      <c r="A57" s="312"/>
      <c r="B57" s="315"/>
      <c r="C57" s="239"/>
    </row>
    <row r="58" spans="1:6" ht="13.5" customHeight="1" x14ac:dyDescent="0.2">
      <c r="A58" s="312"/>
      <c r="B58" s="315"/>
      <c r="C58" s="304" t="s">
        <v>160</v>
      </c>
    </row>
    <row r="59" spans="1:6" ht="13.5" customHeight="1" thickBot="1" x14ac:dyDescent="0.25">
      <c r="A59" s="312"/>
      <c r="B59" s="316"/>
      <c r="C59" s="239"/>
      <c r="F59" s="119"/>
    </row>
    <row r="60" spans="1:6" ht="13.5" customHeight="1" x14ac:dyDescent="0.2">
      <c r="A60" s="312"/>
      <c r="B60" s="314" t="s">
        <v>129</v>
      </c>
      <c r="C60" s="238" t="s">
        <v>161</v>
      </c>
    </row>
    <row r="61" spans="1:6" ht="13.5" customHeight="1" thickBot="1" x14ac:dyDescent="0.25">
      <c r="A61" s="312"/>
      <c r="B61" s="316" t="s">
        <v>129</v>
      </c>
      <c r="C61" s="239"/>
    </row>
    <row r="62" spans="1:6" ht="13.5" customHeight="1" x14ac:dyDescent="0.2">
      <c r="A62" s="312"/>
      <c r="B62" s="314" t="s">
        <v>39</v>
      </c>
      <c r="C62" s="304" t="s">
        <v>165</v>
      </c>
    </row>
    <row r="63" spans="1:6" ht="13.5" customHeight="1" thickBot="1" x14ac:dyDescent="0.25">
      <c r="A63" s="312"/>
      <c r="B63" s="315"/>
      <c r="C63" s="304"/>
    </row>
    <row r="64" spans="1:6" ht="13.5" customHeight="1" x14ac:dyDescent="0.2">
      <c r="A64" s="312"/>
      <c r="B64" s="315"/>
      <c r="C64" s="86" t="s">
        <v>114</v>
      </c>
    </row>
    <row r="65" spans="1:4" ht="13.5" customHeight="1" thickBot="1" x14ac:dyDescent="0.25">
      <c r="A65" s="312"/>
      <c r="B65" s="315"/>
      <c r="C65" s="91" t="s">
        <v>166</v>
      </c>
    </row>
    <row r="66" spans="1:4" ht="13.15" customHeight="1" x14ac:dyDescent="0.2">
      <c r="A66" s="312"/>
      <c r="B66" s="315"/>
      <c r="C66" s="238" t="s">
        <v>167</v>
      </c>
    </row>
    <row r="67" spans="1:4" ht="13.15" customHeight="1" thickBot="1" x14ac:dyDescent="0.25">
      <c r="A67" s="312"/>
      <c r="B67" s="315"/>
      <c r="C67" s="239"/>
    </row>
    <row r="68" spans="1:4" ht="13.15" customHeight="1" x14ac:dyDescent="0.2">
      <c r="A68" s="312"/>
      <c r="B68" s="315"/>
      <c r="C68" s="238" t="s">
        <v>163</v>
      </c>
    </row>
    <row r="69" spans="1:4" ht="13.15" customHeight="1" thickBot="1" x14ac:dyDescent="0.25">
      <c r="A69" s="312"/>
      <c r="B69" s="315"/>
      <c r="C69" s="239"/>
    </row>
    <row r="70" spans="1:4" ht="13.15" customHeight="1" x14ac:dyDescent="0.2">
      <c r="A70" s="312"/>
      <c r="B70" s="315"/>
      <c r="C70" s="238" t="s">
        <v>162</v>
      </c>
    </row>
    <row r="71" spans="1:4" ht="13.15" customHeight="1" thickBot="1" x14ac:dyDescent="0.25">
      <c r="A71" s="312"/>
      <c r="B71" s="315"/>
      <c r="C71" s="239"/>
    </row>
    <row r="72" spans="1:4" ht="13.15" customHeight="1" x14ac:dyDescent="0.2">
      <c r="A72" s="312"/>
      <c r="B72" s="315"/>
      <c r="C72" s="238" t="s">
        <v>164</v>
      </c>
    </row>
    <row r="73" spans="1:4" ht="13.15" customHeight="1" thickBot="1" x14ac:dyDescent="0.25">
      <c r="A73" s="312"/>
      <c r="B73" s="315"/>
      <c r="C73" s="239"/>
      <c r="D73" s="118"/>
    </row>
    <row r="74" spans="1:4" ht="13.15" customHeight="1" x14ac:dyDescent="0.2">
      <c r="A74" s="312"/>
      <c r="B74" s="315"/>
      <c r="C74" s="304" t="s">
        <v>284</v>
      </c>
    </row>
    <row r="75" spans="1:4" ht="13.15" customHeight="1" thickBot="1" x14ac:dyDescent="0.25">
      <c r="A75" s="313"/>
      <c r="B75" s="316"/>
      <c r="C75" s="239"/>
    </row>
    <row r="76" spans="1:4" ht="11.85" customHeight="1" x14ac:dyDescent="0.2">
      <c r="A76" s="320"/>
      <c r="B76" s="321"/>
      <c r="C76" s="321"/>
    </row>
    <row r="77" spans="1:4" ht="11.85" customHeight="1" thickBot="1" x14ac:dyDescent="0.25">
      <c r="A77" s="322"/>
      <c r="B77" s="323"/>
      <c r="C77" s="323"/>
    </row>
    <row r="78" spans="1:4" ht="13.5" customHeight="1" x14ac:dyDescent="0.2">
      <c r="A78" s="224" t="s">
        <v>48</v>
      </c>
      <c r="B78" s="335" t="s">
        <v>127</v>
      </c>
      <c r="C78" s="299" t="s">
        <v>183</v>
      </c>
      <c r="D78" s="100"/>
    </row>
    <row r="79" spans="1:4" ht="14.25" customHeight="1" thickBot="1" x14ac:dyDescent="0.25">
      <c r="A79" s="225"/>
      <c r="B79" s="331"/>
      <c r="C79" s="301"/>
    </row>
    <row r="80" spans="1:4" ht="22.5" customHeight="1" x14ac:dyDescent="0.2">
      <c r="A80" s="225"/>
      <c r="B80" s="331"/>
      <c r="C80" s="333" t="s">
        <v>184</v>
      </c>
    </row>
    <row r="81" spans="1:5" ht="26.25" customHeight="1" thickBot="1" x14ac:dyDescent="0.25">
      <c r="A81" s="225"/>
      <c r="B81" s="331"/>
      <c r="C81" s="334"/>
    </row>
    <row r="82" spans="1:5" ht="13.5" customHeight="1" x14ac:dyDescent="0.2">
      <c r="A82" s="225"/>
      <c r="B82" s="331"/>
      <c r="C82" s="328" t="s">
        <v>185</v>
      </c>
    </row>
    <row r="83" spans="1:5" ht="21" customHeight="1" thickBot="1" x14ac:dyDescent="0.25">
      <c r="A83" s="225"/>
      <c r="B83" s="332"/>
      <c r="C83" s="329"/>
    </row>
    <row r="84" spans="1:5" ht="13.5" customHeight="1" x14ac:dyDescent="0.2">
      <c r="A84" s="225"/>
      <c r="B84" s="331" t="s">
        <v>141</v>
      </c>
      <c r="C84" s="299" t="s">
        <v>188</v>
      </c>
    </row>
    <row r="85" spans="1:5" ht="15.75" customHeight="1" thickBot="1" x14ac:dyDescent="0.25">
      <c r="A85" s="225"/>
      <c r="B85" s="331"/>
      <c r="C85" s="301"/>
    </row>
    <row r="86" spans="1:5" ht="13.5" customHeight="1" x14ac:dyDescent="0.2">
      <c r="A86" s="225"/>
      <c r="B86" s="331"/>
      <c r="C86" s="304" t="s">
        <v>186</v>
      </c>
    </row>
    <row r="87" spans="1:5" ht="13.5" customHeight="1" thickBot="1" x14ac:dyDescent="0.25">
      <c r="A87" s="225"/>
      <c r="B87" s="331"/>
      <c r="C87" s="304"/>
    </row>
    <row r="88" spans="1:5" ht="13.5" customHeight="1" x14ac:dyDescent="0.2">
      <c r="A88" s="225"/>
      <c r="B88" s="331"/>
      <c r="C88" s="330" t="s">
        <v>187</v>
      </c>
      <c r="E88" s="119"/>
    </row>
    <row r="89" spans="1:5" ht="20.25" customHeight="1" thickBot="1" x14ac:dyDescent="0.25">
      <c r="A89" s="226"/>
      <c r="B89" s="332"/>
      <c r="C89" s="329"/>
    </row>
    <row r="90" spans="1:5" ht="18" customHeight="1" x14ac:dyDescent="0.2">
      <c r="A90" s="320"/>
      <c r="B90" s="321"/>
      <c r="C90" s="321"/>
    </row>
    <row r="91" spans="1:5" ht="11.85" customHeight="1" thickBot="1" x14ac:dyDescent="0.25">
      <c r="A91" s="322"/>
      <c r="B91" s="323"/>
      <c r="C91" s="323"/>
    </row>
  </sheetData>
  <mergeCells count="63">
    <mergeCell ref="A90:C91"/>
    <mergeCell ref="C78:C79"/>
    <mergeCell ref="C68:C69"/>
    <mergeCell ref="C66:C67"/>
    <mergeCell ref="B84:B89"/>
    <mergeCell ref="C84:C85"/>
    <mergeCell ref="C80:C81"/>
    <mergeCell ref="B78:B83"/>
    <mergeCell ref="B34:B38"/>
    <mergeCell ref="A76:C77"/>
    <mergeCell ref="A54:C55"/>
    <mergeCell ref="C35:C36"/>
    <mergeCell ref="A42:A53"/>
    <mergeCell ref="A33:A40"/>
    <mergeCell ref="C82:C83"/>
    <mergeCell ref="B60:B61"/>
    <mergeCell ref="B39:B40"/>
    <mergeCell ref="B42:B43"/>
    <mergeCell ref="C39:C40"/>
    <mergeCell ref="C62:C63"/>
    <mergeCell ref="C37:C38"/>
    <mergeCell ref="C42:C43"/>
    <mergeCell ref="C52:C53"/>
    <mergeCell ref="A78:A89"/>
    <mergeCell ref="C86:C87"/>
    <mergeCell ref="C88:C89"/>
    <mergeCell ref="C29:C30"/>
    <mergeCell ref="C13:C14"/>
    <mergeCell ref="C15:C16"/>
    <mergeCell ref="C21:C22"/>
    <mergeCell ref="C23:C24"/>
    <mergeCell ref="A31:C32"/>
    <mergeCell ref="C60:C61"/>
    <mergeCell ref="C70:C71"/>
    <mergeCell ref="C48:C49"/>
    <mergeCell ref="A13:A16"/>
    <mergeCell ref="C46:C47"/>
    <mergeCell ref="C44:C45"/>
    <mergeCell ref="C27:C28"/>
    <mergeCell ref="C33:C34"/>
    <mergeCell ref="A41:C41"/>
    <mergeCell ref="B44:B53"/>
    <mergeCell ref="C50:C51"/>
    <mergeCell ref="A19:A30"/>
    <mergeCell ref="B13:B14"/>
    <mergeCell ref="B15:B16"/>
    <mergeCell ref="C25:C26"/>
    <mergeCell ref="C56:C57"/>
    <mergeCell ref="C58:C59"/>
    <mergeCell ref="B10:B12"/>
    <mergeCell ref="A10:A12"/>
    <mergeCell ref="C10:C12"/>
    <mergeCell ref="A56:A75"/>
    <mergeCell ref="B62:B75"/>
    <mergeCell ref="C72:C73"/>
    <mergeCell ref="C74:C75"/>
    <mergeCell ref="B56:B59"/>
    <mergeCell ref="B19:B20"/>
    <mergeCell ref="C19:C20"/>
    <mergeCell ref="B21:B22"/>
    <mergeCell ref="B23:B24"/>
    <mergeCell ref="B27:B30"/>
    <mergeCell ref="A17:C18"/>
  </mergeCells>
  <pageMargins left="0.59055118110236227" right="0.59055118110236227" top="0.51181102362204722" bottom="0.31496062992125984" header="7.874015748031496E-2" footer="0"/>
  <pageSetup paperSize="9" orientation="landscape" verticalDpi="4294967294" r:id="rId1"/>
  <headerFooter>
    <oddHeader xml:space="preserve">&amp;C </oddHeader>
  </headerFooter>
  <rowBreaks count="2" manualBreakCount="2">
    <brk id="32" max="16383" man="1"/>
    <brk id="5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26"/>
  <sheetViews>
    <sheetView workbookViewId="0">
      <selection activeCell="H27" sqref="H27"/>
    </sheetView>
  </sheetViews>
  <sheetFormatPr baseColWidth="10" defaultRowHeight="12.75" x14ac:dyDescent="0.2"/>
  <cols>
    <col min="1" max="1" width="26.5703125" customWidth="1"/>
    <col min="3" max="3" width="7.42578125" customWidth="1"/>
    <col min="8" max="8" width="8.28515625" customWidth="1"/>
    <col min="9" max="9" width="6.42578125" customWidth="1"/>
    <col min="10" max="10" width="9" customWidth="1"/>
    <col min="11" max="11" width="6.85546875" customWidth="1"/>
    <col min="12" max="12" width="7.28515625" customWidth="1"/>
    <col min="13" max="13" width="6" customWidth="1"/>
  </cols>
  <sheetData>
    <row r="5" spans="1:14" ht="15.75" x14ac:dyDescent="0.25">
      <c r="E5" s="123" t="s">
        <v>190</v>
      </c>
    </row>
    <row r="6" spans="1:14" ht="15.75" x14ac:dyDescent="0.25">
      <c r="E6" s="123" t="s">
        <v>191</v>
      </c>
    </row>
    <row r="7" spans="1:14" ht="15.75" x14ac:dyDescent="0.25">
      <c r="E7" s="123" t="s">
        <v>201</v>
      </c>
    </row>
    <row r="10" spans="1:14" ht="13.5" thickBot="1" x14ac:dyDescent="0.25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</row>
    <row r="11" spans="1:14" ht="15.75" x14ac:dyDescent="0.2">
      <c r="A11" s="341" t="s">
        <v>192</v>
      </c>
      <c r="B11" s="337" t="s">
        <v>193</v>
      </c>
      <c r="C11" s="338"/>
      <c r="D11" s="337" t="s">
        <v>194</v>
      </c>
      <c r="E11" s="338"/>
      <c r="F11" s="337" t="s">
        <v>195</v>
      </c>
      <c r="G11" s="338"/>
      <c r="H11" s="337" t="s">
        <v>196</v>
      </c>
      <c r="I11" s="338"/>
      <c r="J11" s="337" t="s">
        <v>197</v>
      </c>
      <c r="K11" s="338"/>
      <c r="L11" s="337" t="s">
        <v>0</v>
      </c>
      <c r="M11" s="338"/>
      <c r="N11" s="339" t="s">
        <v>198</v>
      </c>
    </row>
    <row r="12" spans="1:14" ht="15.75" x14ac:dyDescent="0.2">
      <c r="A12" s="340"/>
      <c r="B12" s="124" t="s">
        <v>199</v>
      </c>
      <c r="C12" s="125" t="s">
        <v>115</v>
      </c>
      <c r="D12" s="124" t="s">
        <v>199</v>
      </c>
      <c r="E12" s="125" t="s">
        <v>115</v>
      </c>
      <c r="F12" s="124" t="s">
        <v>199</v>
      </c>
      <c r="G12" s="125" t="s">
        <v>115</v>
      </c>
      <c r="H12" s="124" t="s">
        <v>199</v>
      </c>
      <c r="I12" s="125" t="s">
        <v>115</v>
      </c>
      <c r="J12" s="124" t="s">
        <v>199</v>
      </c>
      <c r="K12" s="125" t="s">
        <v>115</v>
      </c>
      <c r="L12" s="124" t="s">
        <v>199</v>
      </c>
      <c r="M12" s="125" t="s">
        <v>115</v>
      </c>
      <c r="N12" s="340"/>
    </row>
    <row r="13" spans="1:14" ht="15.75" x14ac:dyDescent="0.2">
      <c r="A13" s="126" t="s">
        <v>72</v>
      </c>
      <c r="B13" s="127">
        <v>11</v>
      </c>
      <c r="C13" s="128">
        <v>0</v>
      </c>
      <c r="D13" s="127">
        <v>7</v>
      </c>
      <c r="E13" s="128">
        <v>1</v>
      </c>
      <c r="F13" s="127">
        <v>10</v>
      </c>
      <c r="G13" s="128">
        <v>7</v>
      </c>
      <c r="H13" s="127">
        <v>11</v>
      </c>
      <c r="I13" s="128">
        <v>5</v>
      </c>
      <c r="J13" s="127">
        <v>2</v>
      </c>
      <c r="K13" s="128">
        <v>0</v>
      </c>
      <c r="L13" s="129">
        <f t="shared" ref="L13:M18" si="0">SUM(J13+H13+F13+D13+B13)</f>
        <v>41</v>
      </c>
      <c r="M13" s="130">
        <f t="shared" si="0"/>
        <v>13</v>
      </c>
      <c r="N13" s="131">
        <f t="shared" ref="N13:N18" si="1">(L13+M13)</f>
        <v>54</v>
      </c>
    </row>
    <row r="14" spans="1:14" ht="15.75" x14ac:dyDescent="0.2">
      <c r="A14" s="126" t="s">
        <v>112</v>
      </c>
      <c r="B14" s="127">
        <v>6</v>
      </c>
      <c r="C14" s="128">
        <v>0</v>
      </c>
      <c r="D14" s="127">
        <v>1</v>
      </c>
      <c r="E14" s="128">
        <v>2</v>
      </c>
      <c r="F14" s="127">
        <v>2</v>
      </c>
      <c r="G14" s="128">
        <v>1</v>
      </c>
      <c r="H14" s="127">
        <v>8</v>
      </c>
      <c r="I14" s="128">
        <v>6</v>
      </c>
      <c r="J14" s="127">
        <v>0</v>
      </c>
      <c r="K14" s="128">
        <v>0</v>
      </c>
      <c r="L14" s="129">
        <f t="shared" si="0"/>
        <v>17</v>
      </c>
      <c r="M14" s="130">
        <f t="shared" si="0"/>
        <v>9</v>
      </c>
      <c r="N14" s="131">
        <f t="shared" si="1"/>
        <v>26</v>
      </c>
    </row>
    <row r="15" spans="1:14" ht="15.75" x14ac:dyDescent="0.2">
      <c r="A15" s="126" t="s">
        <v>39</v>
      </c>
      <c r="B15" s="127">
        <v>11</v>
      </c>
      <c r="C15" s="128">
        <v>2</v>
      </c>
      <c r="D15" s="127">
        <v>5</v>
      </c>
      <c r="E15" s="128">
        <v>1</v>
      </c>
      <c r="F15" s="127">
        <v>9</v>
      </c>
      <c r="G15" s="128">
        <v>10</v>
      </c>
      <c r="H15" s="127">
        <v>2</v>
      </c>
      <c r="I15" s="128">
        <v>8</v>
      </c>
      <c r="J15" s="127">
        <v>1</v>
      </c>
      <c r="K15" s="128">
        <v>2</v>
      </c>
      <c r="L15" s="129">
        <f t="shared" si="0"/>
        <v>28</v>
      </c>
      <c r="M15" s="130">
        <f t="shared" si="0"/>
        <v>23</v>
      </c>
      <c r="N15" s="131">
        <f t="shared" si="1"/>
        <v>51</v>
      </c>
    </row>
    <row r="16" spans="1:14" ht="15.75" x14ac:dyDescent="0.2">
      <c r="A16" s="126" t="s">
        <v>3</v>
      </c>
      <c r="B16" s="127">
        <v>23</v>
      </c>
      <c r="C16" s="128">
        <v>12</v>
      </c>
      <c r="D16" s="127">
        <v>10</v>
      </c>
      <c r="E16" s="128">
        <v>5</v>
      </c>
      <c r="F16" s="127">
        <v>15</v>
      </c>
      <c r="G16" s="128">
        <v>16</v>
      </c>
      <c r="H16" s="127">
        <v>5</v>
      </c>
      <c r="I16" s="128">
        <v>2</v>
      </c>
      <c r="J16" s="127">
        <v>2</v>
      </c>
      <c r="K16" s="128">
        <v>1</v>
      </c>
      <c r="L16" s="129">
        <f t="shared" si="0"/>
        <v>55</v>
      </c>
      <c r="M16" s="130">
        <f t="shared" si="0"/>
        <v>36</v>
      </c>
      <c r="N16" s="131">
        <f t="shared" si="1"/>
        <v>91</v>
      </c>
    </row>
    <row r="17" spans="1:14" ht="15.75" x14ac:dyDescent="0.2">
      <c r="A17" s="126" t="s">
        <v>27</v>
      </c>
      <c r="B17" s="127">
        <v>7</v>
      </c>
      <c r="C17" s="128">
        <v>0</v>
      </c>
      <c r="D17" s="127">
        <v>7</v>
      </c>
      <c r="E17" s="128">
        <v>3</v>
      </c>
      <c r="F17" s="127">
        <v>9</v>
      </c>
      <c r="G17" s="128">
        <v>3</v>
      </c>
      <c r="H17" s="127">
        <v>5</v>
      </c>
      <c r="I17" s="128">
        <v>0</v>
      </c>
      <c r="J17" s="127">
        <v>2</v>
      </c>
      <c r="K17" s="128">
        <v>1</v>
      </c>
      <c r="L17" s="129">
        <f t="shared" si="0"/>
        <v>30</v>
      </c>
      <c r="M17" s="130">
        <f t="shared" si="0"/>
        <v>7</v>
      </c>
      <c r="N17" s="131">
        <f t="shared" si="1"/>
        <v>37</v>
      </c>
    </row>
    <row r="18" spans="1:14" ht="16.5" thickBot="1" x14ac:dyDescent="0.25">
      <c r="A18" s="132" t="s">
        <v>200</v>
      </c>
      <c r="B18" s="133">
        <v>7</v>
      </c>
      <c r="C18" s="134">
        <v>0</v>
      </c>
      <c r="D18" s="133">
        <v>3</v>
      </c>
      <c r="E18" s="134">
        <v>1</v>
      </c>
      <c r="F18" s="133">
        <v>10</v>
      </c>
      <c r="G18" s="134">
        <v>13</v>
      </c>
      <c r="H18" s="133">
        <v>4</v>
      </c>
      <c r="I18" s="134">
        <v>3</v>
      </c>
      <c r="J18" s="133">
        <v>3</v>
      </c>
      <c r="K18" s="134">
        <v>0</v>
      </c>
      <c r="L18" s="129">
        <f t="shared" si="0"/>
        <v>27</v>
      </c>
      <c r="M18" s="130">
        <f t="shared" si="0"/>
        <v>17</v>
      </c>
      <c r="N18" s="131">
        <f t="shared" si="1"/>
        <v>44</v>
      </c>
    </row>
    <row r="19" spans="1:14" ht="16.5" thickBot="1" x14ac:dyDescent="0.25">
      <c r="A19" s="341" t="s">
        <v>0</v>
      </c>
      <c r="B19" s="135">
        <f t="shared" ref="B19:M19" si="2">SUM(B13:B18)</f>
        <v>65</v>
      </c>
      <c r="C19" s="136">
        <f t="shared" si="2"/>
        <v>14</v>
      </c>
      <c r="D19" s="135">
        <f t="shared" si="2"/>
        <v>33</v>
      </c>
      <c r="E19" s="136">
        <f t="shared" si="2"/>
        <v>13</v>
      </c>
      <c r="F19" s="135">
        <f t="shared" si="2"/>
        <v>55</v>
      </c>
      <c r="G19" s="136">
        <f t="shared" si="2"/>
        <v>50</v>
      </c>
      <c r="H19" s="135">
        <f t="shared" si="2"/>
        <v>35</v>
      </c>
      <c r="I19" s="136">
        <f t="shared" si="2"/>
        <v>24</v>
      </c>
      <c r="J19" s="135">
        <f t="shared" si="2"/>
        <v>10</v>
      </c>
      <c r="K19" s="136">
        <f t="shared" si="2"/>
        <v>4</v>
      </c>
      <c r="L19" s="135">
        <f t="shared" si="2"/>
        <v>198</v>
      </c>
      <c r="M19" s="136">
        <f t="shared" si="2"/>
        <v>105</v>
      </c>
      <c r="N19" s="343">
        <f>SUM(N13:N18)</f>
        <v>303</v>
      </c>
    </row>
    <row r="20" spans="1:14" ht="16.5" thickBot="1" x14ac:dyDescent="0.25">
      <c r="A20" s="342"/>
      <c r="B20" s="345">
        <f>SUM(B19:C19)</f>
        <v>79</v>
      </c>
      <c r="C20" s="346"/>
      <c r="D20" s="345">
        <f>SUM(D19:E19)</f>
        <v>46</v>
      </c>
      <c r="E20" s="346"/>
      <c r="F20" s="345">
        <f>SUM(F19:G19)</f>
        <v>105</v>
      </c>
      <c r="G20" s="346"/>
      <c r="H20" s="345">
        <f>SUM(H19:I19)</f>
        <v>59</v>
      </c>
      <c r="I20" s="346"/>
      <c r="J20" s="347">
        <f>SUM(J19:K19)</f>
        <v>14</v>
      </c>
      <c r="K20" s="346"/>
      <c r="L20" s="345">
        <f>SUM(L19:M19)</f>
        <v>303</v>
      </c>
      <c r="M20" s="346"/>
      <c r="N20" s="344"/>
    </row>
    <row r="25" spans="1:14" ht="15.75" x14ac:dyDescent="0.2"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137"/>
    </row>
    <row r="26" spans="1:14" x14ac:dyDescent="0.2">
      <c r="I26" s="100"/>
      <c r="N26" s="100"/>
    </row>
  </sheetData>
  <mergeCells count="21">
    <mergeCell ref="L11:M11"/>
    <mergeCell ref="N11:N12"/>
    <mergeCell ref="A19:A20"/>
    <mergeCell ref="N19:N20"/>
    <mergeCell ref="B20:C20"/>
    <mergeCell ref="D20:E20"/>
    <mergeCell ref="F20:G20"/>
    <mergeCell ref="H20:I20"/>
    <mergeCell ref="J20:K20"/>
    <mergeCell ref="L20:M20"/>
    <mergeCell ref="A11:A12"/>
    <mergeCell ref="B11:C11"/>
    <mergeCell ref="D11:E11"/>
    <mergeCell ref="F11:G11"/>
    <mergeCell ref="H11:I11"/>
    <mergeCell ref="J11:K11"/>
    <mergeCell ref="C25:D25"/>
    <mergeCell ref="E25:F25"/>
    <mergeCell ref="G25:H25"/>
    <mergeCell ref="I25:J25"/>
    <mergeCell ref="K25:L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tabSelected="1" topLeftCell="A10" workbookViewId="0">
      <selection activeCell="G13" sqref="G13"/>
    </sheetView>
  </sheetViews>
  <sheetFormatPr baseColWidth="10" defaultRowHeight="12.75" x14ac:dyDescent="0.2"/>
  <cols>
    <col min="1" max="1" width="26.7109375" customWidth="1"/>
    <col min="2" max="2" width="26.140625" customWidth="1"/>
    <col min="3" max="3" width="38.42578125" customWidth="1"/>
    <col min="4" max="4" width="41.5703125" customWidth="1"/>
    <col min="5" max="5" width="58.7109375" customWidth="1"/>
  </cols>
  <sheetData>
    <row r="1" spans="1:5" ht="18.75" x14ac:dyDescent="0.3">
      <c r="C1" s="2"/>
      <c r="D1" s="2"/>
      <c r="E1" s="46"/>
    </row>
    <row r="2" spans="1:5" ht="22.5" x14ac:dyDescent="0.3">
      <c r="C2" s="142" t="s">
        <v>203</v>
      </c>
      <c r="D2" s="138"/>
      <c r="E2" s="47"/>
    </row>
    <row r="3" spans="1:5" ht="22.5" x14ac:dyDescent="0.3">
      <c r="C3" s="142" t="s">
        <v>204</v>
      </c>
      <c r="D3" s="143"/>
      <c r="E3" s="143"/>
    </row>
    <row r="4" spans="1:5" ht="23.25" x14ac:dyDescent="0.35">
      <c r="D4" s="139"/>
    </row>
    <row r="5" spans="1:5" ht="15" x14ac:dyDescent="0.25">
      <c r="A5" s="114" t="s">
        <v>145</v>
      </c>
      <c r="B5" s="138"/>
      <c r="D5" s="144" t="s">
        <v>150</v>
      </c>
    </row>
    <row r="6" spans="1:5" ht="18.75" x14ac:dyDescent="0.3">
      <c r="A6" s="115" t="s">
        <v>146</v>
      </c>
      <c r="B6" s="138"/>
      <c r="D6" s="145" t="s">
        <v>151</v>
      </c>
    </row>
    <row r="10" spans="1:5" ht="15.75" x14ac:dyDescent="0.25">
      <c r="A10" s="146" t="s">
        <v>148</v>
      </c>
      <c r="B10" s="146" t="s">
        <v>205</v>
      </c>
      <c r="C10" s="146" t="s">
        <v>206</v>
      </c>
      <c r="D10" s="147" t="s">
        <v>207</v>
      </c>
      <c r="E10" s="148" t="s">
        <v>208</v>
      </c>
    </row>
    <row r="11" spans="1:5" x14ac:dyDescent="0.2">
      <c r="A11" s="350" t="s">
        <v>117</v>
      </c>
      <c r="B11" s="351" t="s">
        <v>112</v>
      </c>
      <c r="C11" s="149" t="s">
        <v>124</v>
      </c>
      <c r="D11" s="150" t="s">
        <v>209</v>
      </c>
      <c r="E11" s="149" t="s">
        <v>210</v>
      </c>
    </row>
    <row r="12" spans="1:5" ht="25.5" x14ac:dyDescent="0.2">
      <c r="A12" s="350"/>
      <c r="B12" s="352"/>
      <c r="C12" s="151" t="s">
        <v>211</v>
      </c>
      <c r="D12" s="152" t="s">
        <v>212</v>
      </c>
      <c r="E12" s="151" t="s">
        <v>210</v>
      </c>
    </row>
    <row r="13" spans="1:5" ht="15.75" x14ac:dyDescent="0.25">
      <c r="A13" s="364"/>
      <c r="B13" s="364"/>
      <c r="C13" s="364"/>
      <c r="D13" s="365"/>
      <c r="E13" s="153"/>
    </row>
    <row r="14" spans="1:5" x14ac:dyDescent="0.2">
      <c r="A14" s="356" t="s">
        <v>3</v>
      </c>
      <c r="B14" s="149" t="s">
        <v>3</v>
      </c>
      <c r="C14" s="154" t="s">
        <v>119</v>
      </c>
      <c r="D14" s="357" t="s">
        <v>209</v>
      </c>
      <c r="E14" s="358" t="s">
        <v>210</v>
      </c>
    </row>
    <row r="15" spans="1:5" x14ac:dyDescent="0.2">
      <c r="A15" s="356"/>
      <c r="B15" s="149" t="s">
        <v>213</v>
      </c>
      <c r="C15" s="154" t="s">
        <v>128</v>
      </c>
      <c r="D15" s="357"/>
      <c r="E15" s="359"/>
    </row>
    <row r="16" spans="1:5" x14ac:dyDescent="0.2">
      <c r="A16" s="356"/>
      <c r="B16" s="149" t="s">
        <v>24</v>
      </c>
      <c r="C16" s="154" t="s">
        <v>120</v>
      </c>
      <c r="D16" s="357"/>
      <c r="E16" s="359"/>
    </row>
    <row r="17" spans="1:5" x14ac:dyDescent="0.2">
      <c r="A17" s="356"/>
      <c r="B17" s="351" t="s">
        <v>214</v>
      </c>
      <c r="C17" s="154" t="s">
        <v>126</v>
      </c>
      <c r="D17" s="357"/>
      <c r="E17" s="360"/>
    </row>
    <row r="18" spans="1:5" ht="25.5" x14ac:dyDescent="0.2">
      <c r="A18" s="356"/>
      <c r="B18" s="352"/>
      <c r="C18" s="151" t="s">
        <v>215</v>
      </c>
      <c r="D18" s="152" t="s">
        <v>212</v>
      </c>
      <c r="E18" s="151" t="s">
        <v>210</v>
      </c>
    </row>
    <row r="19" spans="1:5" ht="15.75" x14ac:dyDescent="0.25">
      <c r="A19" s="155"/>
      <c r="B19" s="156"/>
      <c r="C19" s="156"/>
      <c r="D19" s="157"/>
      <c r="E19" s="153"/>
    </row>
    <row r="20" spans="1:5" ht="25.5" x14ac:dyDescent="0.2">
      <c r="A20" s="356" t="s">
        <v>27</v>
      </c>
      <c r="B20" s="352" t="s">
        <v>27</v>
      </c>
      <c r="C20" s="170" t="s">
        <v>216</v>
      </c>
      <c r="D20" s="180" t="s">
        <v>217</v>
      </c>
      <c r="E20" s="161" t="s">
        <v>218</v>
      </c>
    </row>
    <row r="21" spans="1:5" ht="25.5" x14ac:dyDescent="0.2">
      <c r="A21" s="356"/>
      <c r="B21" s="352"/>
      <c r="C21" s="170" t="s">
        <v>219</v>
      </c>
      <c r="D21" s="152" t="s">
        <v>212</v>
      </c>
      <c r="E21" s="161" t="s">
        <v>220</v>
      </c>
    </row>
    <row r="22" spans="1:5" x14ac:dyDescent="0.2">
      <c r="A22" s="356"/>
      <c r="B22" s="352"/>
      <c r="C22" s="154" t="s">
        <v>121</v>
      </c>
      <c r="D22" s="150" t="s">
        <v>209</v>
      </c>
      <c r="E22" s="154" t="s">
        <v>210</v>
      </c>
    </row>
    <row r="23" spans="1:5" ht="25.5" x14ac:dyDescent="0.2">
      <c r="A23" s="356"/>
      <c r="B23" s="151" t="s">
        <v>129</v>
      </c>
      <c r="C23" s="160" t="s">
        <v>153</v>
      </c>
      <c r="D23" s="152" t="s">
        <v>212</v>
      </c>
      <c r="E23" s="160" t="s">
        <v>210</v>
      </c>
    </row>
    <row r="24" spans="1:5" ht="15.75" x14ac:dyDescent="0.2">
      <c r="A24" s="361"/>
      <c r="B24" s="361"/>
      <c r="C24" s="361"/>
      <c r="D24" s="362"/>
      <c r="E24" s="153"/>
    </row>
    <row r="25" spans="1:5" x14ac:dyDescent="0.2">
      <c r="A25" s="356" t="s">
        <v>221</v>
      </c>
      <c r="B25" s="352" t="s">
        <v>72</v>
      </c>
      <c r="C25" s="154" t="s">
        <v>122</v>
      </c>
      <c r="D25" s="150" t="s">
        <v>209</v>
      </c>
      <c r="E25" s="154" t="s">
        <v>210</v>
      </c>
    </row>
    <row r="26" spans="1:5" ht="25.5" x14ac:dyDescent="0.2">
      <c r="A26" s="356"/>
      <c r="B26" s="352"/>
      <c r="C26" s="151" t="s">
        <v>125</v>
      </c>
      <c r="D26" s="152" t="s">
        <v>212</v>
      </c>
      <c r="E26" s="160" t="s">
        <v>210</v>
      </c>
    </row>
    <row r="27" spans="1:5" ht="25.5" x14ac:dyDescent="0.2">
      <c r="A27" s="356"/>
      <c r="B27" s="151" t="s">
        <v>130</v>
      </c>
      <c r="C27" s="160" t="s">
        <v>222</v>
      </c>
      <c r="D27" s="152" t="s">
        <v>212</v>
      </c>
      <c r="E27" s="160" t="s">
        <v>210</v>
      </c>
    </row>
    <row r="28" spans="1:5" x14ac:dyDescent="0.2">
      <c r="A28" s="354"/>
      <c r="B28" s="354"/>
      <c r="C28" s="354"/>
      <c r="D28" s="355"/>
      <c r="E28" s="153"/>
    </row>
    <row r="29" spans="1:5" x14ac:dyDescent="0.2">
      <c r="A29" s="356" t="s">
        <v>39</v>
      </c>
      <c r="B29" s="149" t="s">
        <v>40</v>
      </c>
      <c r="C29" s="154" t="s">
        <v>123</v>
      </c>
      <c r="D29" s="357" t="s">
        <v>209</v>
      </c>
      <c r="E29" s="363" t="s">
        <v>210</v>
      </c>
    </row>
    <row r="30" spans="1:5" x14ac:dyDescent="0.2">
      <c r="A30" s="356"/>
      <c r="B30" s="351" t="s">
        <v>39</v>
      </c>
      <c r="C30" s="149" t="s">
        <v>131</v>
      </c>
      <c r="D30" s="357"/>
      <c r="E30" s="359"/>
    </row>
    <row r="31" spans="1:5" x14ac:dyDescent="0.2">
      <c r="A31" s="356"/>
      <c r="B31" s="352"/>
      <c r="C31" s="149" t="s">
        <v>132</v>
      </c>
      <c r="D31" s="357"/>
      <c r="E31" s="360"/>
    </row>
    <row r="32" spans="1:5" ht="25.5" x14ac:dyDescent="0.2">
      <c r="A32" s="356"/>
      <c r="B32" s="352"/>
      <c r="C32" s="151" t="s">
        <v>223</v>
      </c>
      <c r="D32" s="152" t="s">
        <v>212</v>
      </c>
      <c r="E32" s="160" t="s">
        <v>210</v>
      </c>
    </row>
    <row r="33" spans="1:5" x14ac:dyDescent="0.2">
      <c r="A33" s="356"/>
      <c r="B33" s="352"/>
      <c r="C33" s="149" t="s">
        <v>147</v>
      </c>
      <c r="D33" s="150" t="s">
        <v>224</v>
      </c>
      <c r="E33" s="154" t="s">
        <v>210</v>
      </c>
    </row>
    <row r="34" spans="1:5" x14ac:dyDescent="0.2">
      <c r="A34" s="356"/>
      <c r="B34" s="352"/>
      <c r="C34" s="149" t="s">
        <v>155</v>
      </c>
      <c r="D34" s="158" t="s">
        <v>217</v>
      </c>
      <c r="E34" s="159" t="s">
        <v>218</v>
      </c>
    </row>
    <row r="35" spans="1:5" ht="25.5" x14ac:dyDescent="0.2">
      <c r="A35" s="356"/>
      <c r="B35" s="352"/>
      <c r="C35" s="151" t="s">
        <v>225</v>
      </c>
      <c r="D35" s="152" t="s">
        <v>212</v>
      </c>
      <c r="E35" s="161" t="s">
        <v>220</v>
      </c>
    </row>
    <row r="36" spans="1:5" ht="25.5" x14ac:dyDescent="0.2">
      <c r="A36" s="356"/>
      <c r="B36" s="151" t="s">
        <v>129</v>
      </c>
      <c r="C36" s="151" t="s">
        <v>226</v>
      </c>
      <c r="D36" s="152" t="s">
        <v>212</v>
      </c>
      <c r="E36" s="160" t="s">
        <v>210</v>
      </c>
    </row>
    <row r="37" spans="1:5" ht="15.75" x14ac:dyDescent="0.25">
      <c r="A37" s="348"/>
      <c r="B37" s="348"/>
      <c r="C37" s="348"/>
      <c r="D37" s="349"/>
      <c r="E37" s="153"/>
    </row>
    <row r="38" spans="1:5" x14ac:dyDescent="0.2">
      <c r="A38" s="350" t="s">
        <v>227</v>
      </c>
      <c r="B38" s="154" t="s">
        <v>127</v>
      </c>
      <c r="C38" s="154" t="s">
        <v>118</v>
      </c>
      <c r="D38" s="162" t="s">
        <v>209</v>
      </c>
      <c r="E38" s="154" t="s">
        <v>210</v>
      </c>
    </row>
    <row r="39" spans="1:5" x14ac:dyDescent="0.2">
      <c r="A39" s="350"/>
      <c r="B39" s="351" t="s">
        <v>48</v>
      </c>
      <c r="C39" s="154" t="s">
        <v>228</v>
      </c>
      <c r="D39" s="179" t="s">
        <v>278</v>
      </c>
      <c r="E39" s="154" t="s">
        <v>210</v>
      </c>
    </row>
    <row r="40" spans="1:5" x14ac:dyDescent="0.2">
      <c r="A40" s="350"/>
      <c r="B40" s="352"/>
      <c r="C40" s="154" t="s">
        <v>229</v>
      </c>
      <c r="D40" s="353" t="s">
        <v>217</v>
      </c>
      <c r="E40" s="154" t="s">
        <v>210</v>
      </c>
    </row>
    <row r="41" spans="1:5" x14ac:dyDescent="0.2">
      <c r="A41" s="350"/>
      <c r="B41" s="352"/>
      <c r="C41" s="154" t="s">
        <v>230</v>
      </c>
      <c r="D41" s="353"/>
      <c r="E41" s="154" t="s">
        <v>210</v>
      </c>
    </row>
    <row r="42" spans="1:5" x14ac:dyDescent="0.2">
      <c r="A42" s="350"/>
      <c r="B42" s="352"/>
      <c r="C42" s="154" t="s">
        <v>231</v>
      </c>
      <c r="D42" s="150" t="s">
        <v>232</v>
      </c>
      <c r="E42" s="154" t="s">
        <v>210</v>
      </c>
    </row>
    <row r="43" spans="1:5" ht="25.5" x14ac:dyDescent="0.2">
      <c r="A43" s="350"/>
      <c r="B43" s="352"/>
      <c r="C43" s="170" t="s">
        <v>233</v>
      </c>
      <c r="D43" s="179" t="s">
        <v>278</v>
      </c>
      <c r="E43" s="170" t="s">
        <v>210</v>
      </c>
    </row>
  </sheetData>
  <mergeCells count="21">
    <mergeCell ref="A25:A27"/>
    <mergeCell ref="B25:B26"/>
    <mergeCell ref="E29:E31"/>
    <mergeCell ref="B30:B35"/>
    <mergeCell ref="A11:A12"/>
    <mergeCell ref="B11:B12"/>
    <mergeCell ref="A13:D13"/>
    <mergeCell ref="A14:A18"/>
    <mergeCell ref="D14:D17"/>
    <mergeCell ref="E14:E17"/>
    <mergeCell ref="B17:B18"/>
    <mergeCell ref="A20:A23"/>
    <mergeCell ref="B20:B22"/>
    <mergeCell ref="A24:D24"/>
    <mergeCell ref="A37:D37"/>
    <mergeCell ref="A38:A43"/>
    <mergeCell ref="B39:B43"/>
    <mergeCell ref="D40:D41"/>
    <mergeCell ref="A28:D28"/>
    <mergeCell ref="A29:A36"/>
    <mergeCell ref="D29:D31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8"/>
  <sheetViews>
    <sheetView topLeftCell="A19" workbookViewId="0">
      <selection activeCell="F15" sqref="F15"/>
    </sheetView>
  </sheetViews>
  <sheetFormatPr baseColWidth="10" defaultRowHeight="12.75" x14ac:dyDescent="0.2"/>
  <cols>
    <col min="1" max="1" width="22.85546875" customWidth="1"/>
    <col min="2" max="2" width="29.7109375" customWidth="1"/>
    <col min="3" max="3" width="40.85546875" customWidth="1"/>
    <col min="4" max="4" width="47.5703125" customWidth="1"/>
    <col min="6" max="6" width="20.7109375" customWidth="1"/>
  </cols>
  <sheetData>
    <row r="3" spans="1:4" ht="15" x14ac:dyDescent="0.25">
      <c r="C3" s="163"/>
      <c r="D3" s="138"/>
    </row>
    <row r="4" spans="1:4" ht="22.5" x14ac:dyDescent="0.3">
      <c r="C4" s="142" t="s">
        <v>234</v>
      </c>
      <c r="D4" s="143"/>
    </row>
    <row r="5" spans="1:4" ht="27" x14ac:dyDescent="0.35">
      <c r="C5" s="164" t="s">
        <v>235</v>
      </c>
      <c r="D5" s="139"/>
    </row>
    <row r="6" spans="1:4" ht="15" x14ac:dyDescent="0.25">
      <c r="A6" s="114" t="s">
        <v>145</v>
      </c>
      <c r="B6" s="138"/>
      <c r="D6" s="144" t="s">
        <v>150</v>
      </c>
    </row>
    <row r="7" spans="1:4" ht="18.75" x14ac:dyDescent="0.3">
      <c r="A7" s="115" t="s">
        <v>146</v>
      </c>
      <c r="B7" s="138"/>
      <c r="D7" s="145" t="s">
        <v>151</v>
      </c>
    </row>
    <row r="9" spans="1:4" ht="15.75" x14ac:dyDescent="0.25">
      <c r="A9" s="146" t="s">
        <v>148</v>
      </c>
      <c r="B9" s="146" t="s">
        <v>205</v>
      </c>
      <c r="C9" s="146" t="s">
        <v>236</v>
      </c>
      <c r="D9" s="146" t="s">
        <v>207</v>
      </c>
    </row>
    <row r="10" spans="1:4" x14ac:dyDescent="0.2">
      <c r="A10" s="378" t="s">
        <v>117</v>
      </c>
      <c r="B10" s="140" t="s">
        <v>237</v>
      </c>
      <c r="C10" s="165" t="s">
        <v>124</v>
      </c>
      <c r="D10" s="141" t="s">
        <v>273</v>
      </c>
    </row>
    <row r="11" spans="1:4" x14ac:dyDescent="0.2">
      <c r="A11" s="380"/>
      <c r="B11" s="151" t="s">
        <v>143</v>
      </c>
      <c r="C11" s="165" t="s">
        <v>239</v>
      </c>
      <c r="D11" s="175" t="s">
        <v>274</v>
      </c>
    </row>
    <row r="12" spans="1:4" ht="15.75" x14ac:dyDescent="0.2">
      <c r="A12" s="381"/>
      <c r="B12" s="382"/>
      <c r="C12" s="382"/>
      <c r="D12" s="383"/>
    </row>
    <row r="13" spans="1:4" x14ac:dyDescent="0.2">
      <c r="A13" s="378" t="s">
        <v>3</v>
      </c>
      <c r="B13" s="358" t="s">
        <v>3</v>
      </c>
      <c r="C13" s="166" t="s">
        <v>240</v>
      </c>
      <c r="D13" s="363" t="s">
        <v>276</v>
      </c>
    </row>
    <row r="14" spans="1:4" x14ac:dyDescent="0.2">
      <c r="A14" s="379"/>
      <c r="B14" s="360"/>
      <c r="C14" s="166" t="s">
        <v>241</v>
      </c>
      <c r="D14" s="376"/>
    </row>
    <row r="15" spans="1:4" x14ac:dyDescent="0.2">
      <c r="A15" s="379"/>
      <c r="B15" s="149" t="s">
        <v>213</v>
      </c>
      <c r="C15" s="166" t="s">
        <v>242</v>
      </c>
      <c r="D15" s="376"/>
    </row>
    <row r="16" spans="1:4" x14ac:dyDescent="0.2">
      <c r="A16" s="379"/>
      <c r="B16" s="149" t="s">
        <v>24</v>
      </c>
      <c r="C16" s="166" t="s">
        <v>243</v>
      </c>
      <c r="D16" s="376"/>
    </row>
    <row r="17" spans="1:4" x14ac:dyDescent="0.2">
      <c r="A17" s="379"/>
      <c r="B17" s="363" t="s">
        <v>214</v>
      </c>
      <c r="C17" s="166" t="s">
        <v>244</v>
      </c>
      <c r="D17" s="376"/>
    </row>
    <row r="18" spans="1:4" x14ac:dyDescent="0.2">
      <c r="A18" s="380"/>
      <c r="B18" s="360"/>
      <c r="C18" s="167" t="s">
        <v>245</v>
      </c>
      <c r="D18" s="377"/>
    </row>
    <row r="19" spans="1:4" x14ac:dyDescent="0.2">
      <c r="A19" s="355"/>
      <c r="B19" s="366"/>
      <c r="C19" s="366"/>
      <c r="D19" s="367"/>
    </row>
    <row r="20" spans="1:4" x14ac:dyDescent="0.2">
      <c r="A20" s="378" t="s">
        <v>27</v>
      </c>
      <c r="B20" s="358" t="s">
        <v>27</v>
      </c>
      <c r="C20" s="165" t="s">
        <v>79</v>
      </c>
      <c r="D20" s="363" t="s">
        <v>275</v>
      </c>
    </row>
    <row r="21" spans="1:4" x14ac:dyDescent="0.2">
      <c r="A21" s="379"/>
      <c r="B21" s="359"/>
      <c r="C21" s="165" t="s">
        <v>246</v>
      </c>
      <c r="D21" s="359"/>
    </row>
    <row r="22" spans="1:4" x14ac:dyDescent="0.2">
      <c r="A22" s="379"/>
      <c r="B22" s="360"/>
      <c r="C22" s="168" t="s">
        <v>247</v>
      </c>
      <c r="D22" s="360"/>
    </row>
    <row r="23" spans="1:4" x14ac:dyDescent="0.2">
      <c r="A23" s="379"/>
      <c r="B23" s="151" t="s">
        <v>129</v>
      </c>
      <c r="C23" s="169" t="s">
        <v>248</v>
      </c>
      <c r="D23" s="170" t="s">
        <v>249</v>
      </c>
    </row>
    <row r="24" spans="1:4" x14ac:dyDescent="0.2">
      <c r="A24" s="355"/>
      <c r="B24" s="366"/>
      <c r="C24" s="366"/>
      <c r="D24" s="367"/>
    </row>
    <row r="25" spans="1:4" x14ac:dyDescent="0.2">
      <c r="A25" s="378" t="s">
        <v>221</v>
      </c>
      <c r="B25" s="358" t="s">
        <v>72</v>
      </c>
      <c r="C25" s="168" t="s">
        <v>250</v>
      </c>
      <c r="D25" s="363" t="s">
        <v>275</v>
      </c>
    </row>
    <row r="26" spans="1:4" x14ac:dyDescent="0.2">
      <c r="A26" s="379"/>
      <c r="B26" s="359"/>
      <c r="C26" s="168" t="s">
        <v>75</v>
      </c>
      <c r="D26" s="376"/>
    </row>
    <row r="27" spans="1:4" x14ac:dyDescent="0.2">
      <c r="A27" s="379"/>
      <c r="B27" s="359"/>
      <c r="C27" s="168" t="s">
        <v>251</v>
      </c>
      <c r="D27" s="376"/>
    </row>
    <row r="28" spans="1:4" x14ac:dyDescent="0.2">
      <c r="A28" s="379"/>
      <c r="B28" s="359"/>
      <c r="C28" s="168" t="s">
        <v>252</v>
      </c>
      <c r="D28" s="376"/>
    </row>
    <row r="29" spans="1:4" x14ac:dyDescent="0.2">
      <c r="A29" s="379"/>
      <c r="B29" s="360"/>
      <c r="C29" s="171" t="s">
        <v>253</v>
      </c>
      <c r="D29" s="376"/>
    </row>
    <row r="30" spans="1:4" x14ac:dyDescent="0.2">
      <c r="A30" s="380"/>
      <c r="B30" s="149" t="s">
        <v>130</v>
      </c>
      <c r="C30" s="168" t="s">
        <v>254</v>
      </c>
      <c r="D30" s="377"/>
    </row>
    <row r="31" spans="1:4" x14ac:dyDescent="0.2">
      <c r="A31" s="355"/>
      <c r="B31" s="366"/>
      <c r="C31" s="366"/>
      <c r="D31" s="367"/>
    </row>
    <row r="32" spans="1:4" x14ac:dyDescent="0.2">
      <c r="A32" s="378" t="s">
        <v>39</v>
      </c>
      <c r="B32" s="358" t="s">
        <v>40</v>
      </c>
      <c r="C32" s="168" t="s">
        <v>255</v>
      </c>
      <c r="D32" s="351" t="s">
        <v>275</v>
      </c>
    </row>
    <row r="33" spans="1:4" x14ac:dyDescent="0.2">
      <c r="A33" s="379"/>
      <c r="B33" s="360"/>
      <c r="C33" s="168" t="s">
        <v>256</v>
      </c>
      <c r="D33" s="351"/>
    </row>
    <row r="34" spans="1:4" x14ac:dyDescent="0.2">
      <c r="A34" s="379"/>
      <c r="B34" s="363" t="s">
        <v>39</v>
      </c>
      <c r="C34" s="168" t="s">
        <v>257</v>
      </c>
      <c r="D34" s="149" t="s">
        <v>224</v>
      </c>
    </row>
    <row r="35" spans="1:4" x14ac:dyDescent="0.2">
      <c r="A35" s="379"/>
      <c r="B35" s="376"/>
      <c r="C35" s="165" t="s">
        <v>258</v>
      </c>
      <c r="D35" s="363" t="s">
        <v>238</v>
      </c>
    </row>
    <row r="36" spans="1:4" x14ac:dyDescent="0.2">
      <c r="A36" s="379"/>
      <c r="B36" s="376"/>
      <c r="C36" s="165" t="s">
        <v>259</v>
      </c>
      <c r="D36" s="359"/>
    </row>
    <row r="37" spans="1:4" x14ac:dyDescent="0.2">
      <c r="A37" s="379"/>
      <c r="B37" s="376"/>
      <c r="C37" s="165" t="s">
        <v>260</v>
      </c>
      <c r="D37" s="360"/>
    </row>
    <row r="38" spans="1:4" x14ac:dyDescent="0.2">
      <c r="A38" s="379"/>
      <c r="B38" s="376"/>
      <c r="C38" s="168" t="s">
        <v>261</v>
      </c>
      <c r="D38" s="154" t="s">
        <v>262</v>
      </c>
    </row>
    <row r="39" spans="1:4" x14ac:dyDescent="0.2">
      <c r="A39" s="379"/>
      <c r="B39" s="377"/>
      <c r="C39" s="165" t="s">
        <v>263</v>
      </c>
      <c r="D39" s="141" t="s">
        <v>238</v>
      </c>
    </row>
    <row r="40" spans="1:4" x14ac:dyDescent="0.2">
      <c r="A40" s="380"/>
      <c r="B40" s="151" t="s">
        <v>129</v>
      </c>
      <c r="C40" s="172" t="s">
        <v>264</v>
      </c>
      <c r="D40" s="176" t="s">
        <v>274</v>
      </c>
    </row>
    <row r="41" spans="1:4" x14ac:dyDescent="0.2">
      <c r="A41" s="355"/>
      <c r="B41" s="366"/>
      <c r="C41" s="366"/>
      <c r="D41" s="367"/>
    </row>
    <row r="42" spans="1:4" x14ac:dyDescent="0.2">
      <c r="A42" s="368" t="s">
        <v>227</v>
      </c>
      <c r="B42" s="371" t="s">
        <v>265</v>
      </c>
      <c r="C42" s="374" t="s">
        <v>266</v>
      </c>
      <c r="D42" s="363" t="s">
        <v>267</v>
      </c>
    </row>
    <row r="43" spans="1:4" x14ac:dyDescent="0.2">
      <c r="A43" s="369"/>
      <c r="B43" s="372"/>
      <c r="C43" s="375"/>
      <c r="D43" s="376"/>
    </row>
    <row r="44" spans="1:4" x14ac:dyDescent="0.2">
      <c r="A44" s="369"/>
      <c r="B44" s="372"/>
      <c r="C44" s="173" t="s">
        <v>268</v>
      </c>
      <c r="D44" s="377"/>
    </row>
    <row r="45" spans="1:4" x14ac:dyDescent="0.2">
      <c r="A45" s="369"/>
      <c r="B45" s="373"/>
      <c r="C45" s="174" t="s">
        <v>142</v>
      </c>
      <c r="D45" s="154" t="s">
        <v>277</v>
      </c>
    </row>
    <row r="46" spans="1:4" x14ac:dyDescent="0.2">
      <c r="A46" s="369"/>
      <c r="B46" s="376" t="s">
        <v>269</v>
      </c>
      <c r="C46" s="173" t="s">
        <v>270</v>
      </c>
      <c r="D46" s="376" t="s">
        <v>267</v>
      </c>
    </row>
    <row r="47" spans="1:4" x14ac:dyDescent="0.2">
      <c r="A47" s="369"/>
      <c r="B47" s="376"/>
      <c r="C47" s="173" t="s">
        <v>271</v>
      </c>
      <c r="D47" s="376"/>
    </row>
    <row r="48" spans="1:4" x14ac:dyDescent="0.2">
      <c r="A48" s="370"/>
      <c r="B48" s="377"/>
      <c r="C48" s="173" t="s">
        <v>272</v>
      </c>
      <c r="D48" s="377"/>
    </row>
  </sheetData>
  <mergeCells count="27">
    <mergeCell ref="A25:A30"/>
    <mergeCell ref="B25:B29"/>
    <mergeCell ref="D25:D30"/>
    <mergeCell ref="A10:A11"/>
    <mergeCell ref="A12:D12"/>
    <mergeCell ref="A13:A18"/>
    <mergeCell ref="B13:B14"/>
    <mergeCell ref="D13:D18"/>
    <mergeCell ref="B17:B18"/>
    <mergeCell ref="A19:D19"/>
    <mergeCell ref="A20:A23"/>
    <mergeCell ref="B20:B22"/>
    <mergeCell ref="D20:D22"/>
    <mergeCell ref="A24:D24"/>
    <mergeCell ref="A31:D31"/>
    <mergeCell ref="A32:A40"/>
    <mergeCell ref="B32:B33"/>
    <mergeCell ref="D32:D33"/>
    <mergeCell ref="B34:B39"/>
    <mergeCell ref="D35:D37"/>
    <mergeCell ref="A41:D41"/>
    <mergeCell ref="A42:A48"/>
    <mergeCell ref="B42:B45"/>
    <mergeCell ref="C42:C43"/>
    <mergeCell ref="D42:D44"/>
    <mergeCell ref="B46:B48"/>
    <mergeCell ref="D46:D4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Licences</vt:lpstr>
      <vt:lpstr>Masters</vt:lpstr>
      <vt:lpstr>Licences </vt:lpstr>
      <vt:lpstr>Masters </vt:lpstr>
      <vt:lpstr>Enseignants</vt:lpstr>
      <vt:lpstr>étés Licence</vt:lpstr>
      <vt:lpstr>Arétés Master</vt:lpstr>
    </vt:vector>
  </TitlesOfParts>
  <Company>XPSP2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pc2</cp:lastModifiedBy>
  <cp:lastPrinted>2021-04-22T09:10:32Z</cp:lastPrinted>
  <dcterms:created xsi:type="dcterms:W3CDTF">2002-11-19T07:06:11Z</dcterms:created>
  <dcterms:modified xsi:type="dcterms:W3CDTF">2023-11-05T13:55:15Z</dcterms:modified>
</cp:coreProperties>
</file>